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 defaultThemeVersion="166925"/>
  <mc:AlternateContent xmlns:mc="http://schemas.openxmlformats.org/markup-compatibility/2006">
    <mc:Choice Requires="x15">
      <x15ac:absPath xmlns:x15ac="http://schemas.microsoft.com/office/spreadsheetml/2010/11/ac" url="\\abcs\abcs\ABC Services Root Data Folder\1. CLIENTS\Beacon Hill\Taxes\2021\Q4\"/>
    </mc:Choice>
  </mc:AlternateContent>
  <xr:revisionPtr revIDLastSave="0" documentId="8_{5D2A4E5F-D5AB-4554-8705-5F3C3A3B6F0F}" xr6:coauthVersionLast="47" xr6:coauthVersionMax="47" xr10:uidLastSave="{00000000-0000-0000-0000-000000000000}"/>
  <bookViews>
    <workbookView xWindow="-120" yWindow="-120" windowWidth="29040" windowHeight="15840" xr2:uid="{7409B93D-7C5A-4300-A582-C75A8240BB1B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G25" i="1" l="1"/>
  <c r="K6" i="1"/>
  <c r="K7" i="1"/>
  <c r="K8" i="1"/>
  <c r="J8" i="1"/>
  <c r="J6" i="1"/>
  <c r="J7" i="1"/>
  <c r="J9" i="1" s="1"/>
  <c r="J5" i="1"/>
  <c r="K5" i="1"/>
  <c r="K9" i="1" s="1"/>
  <c r="I14" i="1"/>
  <c r="I15" i="1"/>
  <c r="I16" i="1"/>
  <c r="H14" i="1"/>
  <c r="H15" i="1"/>
  <c r="H16" i="1"/>
  <c r="I13" i="1"/>
  <c r="H13" i="1"/>
  <c r="H17" i="1" s="1"/>
  <c r="I6" i="1"/>
  <c r="I7" i="1" s="1"/>
  <c r="I17" i="1" l="1"/>
  <c r="J17" i="1" s="1"/>
  <c r="C10" i="1" s="1"/>
</calcChain>
</file>

<file path=xl/sharedStrings.xml><?xml version="1.0" encoding="utf-8"?>
<sst xmlns="http://schemas.openxmlformats.org/spreadsheetml/2006/main" count="34" uniqueCount="24">
  <si>
    <t>MEDICARE</t>
  </si>
  <si>
    <t>GROSS WAGES</t>
  </si>
  <si>
    <t>EE</t>
  </si>
  <si>
    <t>ER</t>
  </si>
  <si>
    <t>L&amp;I</t>
  </si>
  <si>
    <t>PFML</t>
  </si>
  <si>
    <t>EMP SECURITY</t>
  </si>
  <si>
    <t>Q4</t>
  </si>
  <si>
    <t>Q3</t>
  </si>
  <si>
    <t>Q2</t>
  </si>
  <si>
    <t>Q1</t>
  </si>
  <si>
    <t>TOTAL</t>
  </si>
  <si>
    <t>RATE</t>
  </si>
  <si>
    <t>ES</t>
  </si>
  <si>
    <t xml:space="preserve">UI TAX </t>
  </si>
  <si>
    <t xml:space="preserve">EAF TAX </t>
  </si>
  <si>
    <t>WAGES</t>
  </si>
  <si>
    <t>*TOTAL ES PAID 2021</t>
  </si>
  <si>
    <t>SOC SECURITY</t>
  </si>
  <si>
    <t>HRS</t>
  </si>
  <si>
    <t>Beacon Hill</t>
  </si>
  <si>
    <t>2021 Payroll Taxes</t>
  </si>
  <si>
    <t>Employee</t>
  </si>
  <si>
    <t>Employer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</si>
</sst>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(&quot;$&quot;* #,##0.00_);_(&quot;$&quot;* \(#,##0.00\);_(&quot;$&quot;* &quot;-&quot;??_);_(@_)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0">
    <xf numFmtId="0" fontId="0" fillId="0" borderId="0" xfId="0"/>
    <xf numFmtId="44" fontId="0" fillId="0" borderId="0" xfId="1" applyFont="1"/>
    <xf numFmtId="0" fontId="2" fillId="0" borderId="0" xfId="0" applyFont="1"/>
    <xf numFmtId="0" fontId="2" fillId="0" borderId="1" xfId="0" applyFont="1" applyBorder="1"/>
    <xf numFmtId="0" fontId="0" fillId="0" borderId="1" xfId="0" applyBorder="1" applyAlignment="1">
      <alignment horizontal="center" vertical="center"/>
    </xf>
    <xf numFmtId="0" fontId="0" fillId="0" borderId="1" xfId="0" applyBorder="1"/>
    <xf numFmtId="44" fontId="0" fillId="0" borderId="1" xfId="1" applyFont="1" applyBorder="1"/>
    <xf numFmtId="0" fontId="0" fillId="0" borderId="1" xfId="0" applyFont="1" applyBorder="1" applyAlignment="1">
      <alignment horizontal="center" vertical="center"/>
    </xf>
    <xf numFmtId="44" fontId="0" fillId="0" borderId="0" xfId="0" applyNumberFormat="1"/>
    <xf numFmtId="44" fontId="2" fillId="0" borderId="0" xfId="0" applyNumberFormat="1" applyFont="1"/>
    <xf numFmtId="44" fontId="0" fillId="0" borderId="1" xfId="0" applyNumberFormat="1" applyBorder="1"/>
    <xf numFmtId="10" fontId="0" fillId="0" borderId="0" xfId="0" applyNumberFormat="1"/>
    <xf numFmtId="1" fontId="0" fillId="0" borderId="1" xfId="1" applyNumberFormat="1" applyFont="1" applyBorder="1"/>
    <xf numFmtId="0" fontId="3" fillId="0" borderId="1" xfId="0" applyFont="1" applyBorder="1" applyAlignment="1">
      <alignment horizontal="left"/>
    </xf>
    <xf numFmtId="44" fontId="3" fillId="0" borderId="1" xfId="1" applyFont="1" applyBorder="1" applyAlignment="1">
      <alignment horizontal="center"/>
    </xf>
    <xf numFmtId="44" fontId="3" fillId="0" borderId="1" xfId="1" applyFont="1" applyBorder="1"/>
    <xf numFmtId="44" fontId="3" fillId="0" borderId="1" xfId="1" applyFont="1" applyFill="1" applyBorder="1"/>
    <xf numFmtId="0" fontId="5" fillId="0" borderId="2" xfId="0" applyFont="1" applyBorder="1" applyAlignment="1">
      <alignment horizontal="center" wrapText="1"/>
    </xf>
    <xf numFmtId="0" fontId="6" fillId="0" borderId="0" xfId="0" applyFont="1" applyAlignment="1">
      <alignment horizontal="center"/>
    </xf>
    <xf numFmtId="0" fontId="4" fillId="0" borderId="1" xfId="0" applyFont="1" applyBorder="1" applyAlignment="1">
      <alignment horizontal="center"/>
    </xf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F5003F-FB15-4905-B229-28591EB77779}">
  <dimension ref="A1:L25"/>
  <sheetViews>
    <sheetView tabSelected="1" workbookViewId="0">
      <selection activeCell="C10" sqref="A1:C10"/>
    </sheetView>
  </sheetViews>
  <sheetFormatPr defaultRowHeight="15" x14ac:dyDescent="0.25"/>
  <cols>
    <col min="1" max="1" width="22" customWidth="1"/>
    <col min="2" max="3" width="14.5703125" bestFit="1" customWidth="1"/>
    <col min="7" max="7" width="11.5703125" bestFit="1" customWidth="1"/>
    <col min="8" max="8" width="11.5703125" customWidth="1"/>
    <col min="10" max="10" width="10.5703125" bestFit="1" customWidth="1"/>
    <col min="11" max="11" width="11.5703125" bestFit="1" customWidth="1"/>
    <col min="12" max="12" width="10.5703125" bestFit="1" customWidth="1"/>
  </cols>
  <sheetData>
    <row r="1" spans="1:12" ht="28.5" x14ac:dyDescent="0.45">
      <c r="A1" s="18" t="s">
        <v>20</v>
      </c>
      <c r="B1" s="18"/>
      <c r="C1" s="18"/>
    </row>
    <row r="2" spans="1:12" ht="26.25" x14ac:dyDescent="0.4">
      <c r="A2" s="17" t="s">
        <v>21</v>
      </c>
      <c r="B2" s="17"/>
      <c r="C2" s="17"/>
    </row>
    <row r="3" spans="1:12" ht="18.75" x14ac:dyDescent="0.3">
      <c r="A3" s="13" t="s">
        <v>1</v>
      </c>
      <c r="B3" s="14">
        <v>72560.47</v>
      </c>
      <c r="C3" s="14"/>
      <c r="I3" s="11">
        <v>0.23705000000000001</v>
      </c>
    </row>
    <row r="4" spans="1:12" ht="18.75" x14ac:dyDescent="0.3">
      <c r="A4" s="13"/>
      <c r="B4" s="19" t="s">
        <v>22</v>
      </c>
      <c r="C4" s="19" t="s">
        <v>23</v>
      </c>
      <c r="F4" s="3" t="s">
        <v>4</v>
      </c>
      <c r="G4" s="7" t="s">
        <v>19</v>
      </c>
      <c r="H4" s="4" t="s">
        <v>11</v>
      </c>
      <c r="I4" s="4" t="s">
        <v>12</v>
      </c>
      <c r="J4" s="4" t="s">
        <v>2</v>
      </c>
      <c r="K4" s="4" t="s">
        <v>3</v>
      </c>
    </row>
    <row r="5" spans="1:12" ht="18.75" x14ac:dyDescent="0.3">
      <c r="A5" s="13" t="s">
        <v>18</v>
      </c>
      <c r="B5" s="15">
        <v>4498.74</v>
      </c>
      <c r="C5" s="15">
        <v>4498.74</v>
      </c>
      <c r="F5" s="5" t="s">
        <v>7</v>
      </c>
      <c r="G5" s="12">
        <v>1032</v>
      </c>
      <c r="H5" s="6">
        <v>878.64</v>
      </c>
      <c r="I5" s="5">
        <v>0.85140000000000005</v>
      </c>
      <c r="J5" s="10">
        <f>G5*I3</f>
        <v>244.63560000000001</v>
      </c>
      <c r="K5" s="10">
        <f>+G5*0.61435</f>
        <v>634.00919999999996</v>
      </c>
      <c r="L5" s="8"/>
    </row>
    <row r="6" spans="1:12" ht="18.75" x14ac:dyDescent="0.3">
      <c r="A6" s="13" t="s">
        <v>0</v>
      </c>
      <c r="B6" s="15">
        <v>1052.1300000000001</v>
      </c>
      <c r="C6" s="15">
        <v>1052.1300000000001</v>
      </c>
      <c r="F6" s="5" t="s">
        <v>8</v>
      </c>
      <c r="G6" s="12">
        <v>1962</v>
      </c>
      <c r="H6" s="6">
        <v>1670.45</v>
      </c>
      <c r="I6" s="5">
        <f>+I5</f>
        <v>0.85140000000000005</v>
      </c>
      <c r="J6" s="10">
        <f>G6*I3</f>
        <v>465.09210000000002</v>
      </c>
      <c r="K6" s="10">
        <f>+G6*0.61435</f>
        <v>1205.3546999999999</v>
      </c>
      <c r="L6" s="8"/>
    </row>
    <row r="7" spans="1:12" ht="18.75" x14ac:dyDescent="0.3">
      <c r="A7" s="13">
        <v>940</v>
      </c>
      <c r="B7" s="15"/>
      <c r="C7" s="15">
        <v>435.36</v>
      </c>
      <c r="F7" s="5" t="s">
        <v>9</v>
      </c>
      <c r="G7" s="12">
        <v>0</v>
      </c>
      <c r="H7" s="6">
        <v>0</v>
      </c>
      <c r="I7" s="5">
        <f>+I6</f>
        <v>0.85140000000000005</v>
      </c>
      <c r="J7" s="10">
        <f t="shared" ref="J7" si="0">G7*I5</f>
        <v>0</v>
      </c>
      <c r="K7" s="10">
        <f t="shared" ref="K7:K8" si="1">+G7*0.61435</f>
        <v>0</v>
      </c>
      <c r="L7" s="8"/>
    </row>
    <row r="8" spans="1:12" ht="18.75" x14ac:dyDescent="0.3">
      <c r="A8" s="13" t="s">
        <v>4</v>
      </c>
      <c r="B8" s="16">
        <v>743.86</v>
      </c>
      <c r="C8" s="16">
        <v>1927.83</v>
      </c>
      <c r="F8" s="5" t="s">
        <v>10</v>
      </c>
      <c r="G8" s="12">
        <v>144</v>
      </c>
      <c r="H8" s="6">
        <v>122.6</v>
      </c>
      <c r="I8" s="5">
        <v>0.85140000000000005</v>
      </c>
      <c r="J8" s="10">
        <f>G8*I3</f>
        <v>34.135200000000005</v>
      </c>
      <c r="K8" s="10">
        <f t="shared" si="1"/>
        <v>88.466399999999993</v>
      </c>
      <c r="L8" s="8"/>
    </row>
    <row r="9" spans="1:12" ht="18.75" x14ac:dyDescent="0.3">
      <c r="A9" s="13" t="s">
        <v>5</v>
      </c>
      <c r="B9" s="16">
        <v>183.84</v>
      </c>
      <c r="C9" s="15"/>
      <c r="J9" s="8">
        <f>SUM(J5:J8)</f>
        <v>743.86290000000008</v>
      </c>
      <c r="K9" s="8">
        <f>SUM(K5:K8)</f>
        <v>1927.8302999999999</v>
      </c>
    </row>
    <row r="10" spans="1:12" ht="18.75" x14ac:dyDescent="0.3">
      <c r="A10" s="13" t="s">
        <v>6</v>
      </c>
      <c r="B10" s="15"/>
      <c r="C10" s="15">
        <f>J17</f>
        <v>1472.977541</v>
      </c>
    </row>
    <row r="12" spans="1:12" x14ac:dyDescent="0.25">
      <c r="F12" s="3" t="s">
        <v>13</v>
      </c>
      <c r="G12" s="7" t="s">
        <v>16</v>
      </c>
      <c r="H12" s="4" t="s">
        <v>14</v>
      </c>
      <c r="I12" s="4" t="s">
        <v>15</v>
      </c>
    </row>
    <row r="13" spans="1:12" x14ac:dyDescent="0.25">
      <c r="F13" s="5" t="s">
        <v>7</v>
      </c>
      <c r="G13" s="6">
        <v>22385.11</v>
      </c>
      <c r="H13" s="6">
        <f>G13*2%</f>
        <v>447.7022</v>
      </c>
      <c r="I13" s="6">
        <f>G13*0.03%</f>
        <v>6.7155329999999998</v>
      </c>
    </row>
    <row r="14" spans="1:12" x14ac:dyDescent="0.25">
      <c r="F14" s="5" t="s">
        <v>8</v>
      </c>
      <c r="G14" s="6">
        <v>47871.360000000001</v>
      </c>
      <c r="H14" s="6">
        <f t="shared" ref="H14:H16" si="2">G14*2%</f>
        <v>957.42720000000008</v>
      </c>
      <c r="I14" s="6">
        <f t="shared" ref="I14:I16" si="3">G14*0.03%</f>
        <v>14.361407999999999</v>
      </c>
    </row>
    <row r="15" spans="1:12" x14ac:dyDescent="0.25">
      <c r="F15" s="5" t="s">
        <v>9</v>
      </c>
      <c r="G15" s="6">
        <v>0</v>
      </c>
      <c r="H15" s="6">
        <f t="shared" si="2"/>
        <v>0</v>
      </c>
      <c r="I15" s="6">
        <f t="shared" si="3"/>
        <v>0</v>
      </c>
    </row>
    <row r="16" spans="1:12" x14ac:dyDescent="0.25">
      <c r="F16" s="5" t="s">
        <v>10</v>
      </c>
      <c r="G16" s="6">
        <v>2304</v>
      </c>
      <c r="H16" s="6">
        <f t="shared" si="2"/>
        <v>46.08</v>
      </c>
      <c r="I16" s="6">
        <f t="shared" si="3"/>
        <v>0.69119999999999993</v>
      </c>
    </row>
    <row r="17" spans="6:11" x14ac:dyDescent="0.25">
      <c r="H17" s="8">
        <f>SUM(H13:H16)</f>
        <v>1451.2094</v>
      </c>
      <c r="I17" s="8">
        <f>SUM(I13:I16)</f>
        <v>21.768140999999996</v>
      </c>
      <c r="J17" s="9">
        <f>SUM(H17:I17)</f>
        <v>1472.977541</v>
      </c>
      <c r="K17" s="2" t="s">
        <v>17</v>
      </c>
    </row>
    <row r="20" spans="6:11" x14ac:dyDescent="0.25">
      <c r="F20" s="3" t="s">
        <v>5</v>
      </c>
      <c r="G20" s="5"/>
    </row>
    <row r="21" spans="6:11" x14ac:dyDescent="0.25">
      <c r="F21" s="5" t="s">
        <v>7</v>
      </c>
      <c r="G21" s="6">
        <v>56.72</v>
      </c>
    </row>
    <row r="22" spans="6:11" x14ac:dyDescent="0.25">
      <c r="F22" s="5" t="s">
        <v>8</v>
      </c>
      <c r="G22" s="6">
        <v>121.28</v>
      </c>
    </row>
    <row r="23" spans="6:11" x14ac:dyDescent="0.25">
      <c r="F23" s="5" t="s">
        <v>9</v>
      </c>
      <c r="G23" s="6">
        <v>0</v>
      </c>
    </row>
    <row r="24" spans="6:11" x14ac:dyDescent="0.25">
      <c r="F24" s="5" t="s">
        <v>10</v>
      </c>
      <c r="G24" s="6">
        <v>5.84</v>
      </c>
    </row>
    <row r="25" spans="6:11" x14ac:dyDescent="0.25">
      <c r="G25" s="1">
        <f>SUM(G21:G24)</f>
        <v>183.84</v>
      </c>
    </row>
  </sheetData>
  <mergeCells count="3">
    <mergeCell ref="B3:C3"/>
    <mergeCell ref="A2:C2"/>
    <mergeCell ref="A1:C1"/>
  </mergeCells>
  <printOptions horizontalCentered="1"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Charles Wiegand</dc:creator>
  <cp:lastModifiedBy>Charles Wiegand</cp:lastModifiedBy>
  <cp:lastPrinted>2022-05-24T21:30:16Z</cp:lastPrinted>
  <dcterms:created xsi:type="dcterms:W3CDTF">2022-05-24T21:01:36Z</dcterms:created>
  <dcterms:modified xsi:type="dcterms:W3CDTF">2022-05-24T21:37:13Z</dcterms:modified>
</cp:coreProperties>
</file>