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codeName="ThisWorkbook" defaultThemeVersion="124226"/>
  <bookViews>
    <workbookView xWindow="6240" yWindow="-195" windowWidth="5970" windowHeight="7290" tabRatio="797" activeTab="1"/>
  </bookViews>
  <sheets>
    <sheet name="Set Up" sheetId="1" r:id="rId1"/>
    <sheet name="TER-SUM" sheetId="14" r:id="rId2"/>
    <sheet name="TER-1" sheetId="2" r:id="rId3"/>
    <sheet name="TER-1B" sheetId="3" r:id="rId4"/>
    <sheet name="TER-2" sheetId="4" r:id="rId5"/>
    <sheet name="TER-2B" sheetId="5" r:id="rId6"/>
    <sheet name="TER-3" sheetId="6" r:id="rId7"/>
    <sheet name="TER-3B" sheetId="7" r:id="rId8"/>
    <sheet name="TER-4" sheetId="8" r:id="rId9"/>
    <sheet name="TER-4B" sheetId="9" r:id="rId10"/>
    <sheet name="TER-5" sheetId="10" r:id="rId11"/>
    <sheet name="TER-5B" sheetId="11" r:id="rId12"/>
    <sheet name="TER-6" sheetId="12" r:id="rId13"/>
    <sheet name="TER-6B" sheetId="13" r:id="rId14"/>
    <sheet name="TER-7" sheetId="15" r:id="rId15"/>
    <sheet name="TER-7B" sheetId="21" r:id="rId16"/>
    <sheet name="TER-8" sheetId="16" r:id="rId17"/>
    <sheet name="TER-8B" sheetId="22" r:id="rId18"/>
    <sheet name="TER-9" sheetId="17" r:id="rId19"/>
    <sheet name="TER-9B" sheetId="23" r:id="rId20"/>
    <sheet name="TER-10" sheetId="18" r:id="rId21"/>
    <sheet name="TER-10B" sheetId="24" r:id="rId22"/>
  </sheets>
  <definedNames>
    <definedName name="_xlnm.Print_Area" localSheetId="2">'TER-1'!$A$1:$J$31</definedName>
    <definedName name="_xlnm.Print_Area" localSheetId="20">'TER-10'!$A$1:$J$31</definedName>
    <definedName name="_xlnm.Print_Area" localSheetId="21">'TER-10B'!$A$1:$J$32</definedName>
    <definedName name="_xlnm.Print_Area" localSheetId="3">'TER-1B'!$A$1:$J$33</definedName>
    <definedName name="_xlnm.Print_Area" localSheetId="4">'TER-2'!$A$1:$J$31</definedName>
    <definedName name="_xlnm.Print_Area" localSheetId="5">'TER-2B'!$A$1:$J$32</definedName>
    <definedName name="_xlnm.Print_Area" localSheetId="6">'TER-3'!$A$1:$J$31</definedName>
    <definedName name="_xlnm.Print_Area" localSheetId="7">'TER-3B'!$A$1:$J$32</definedName>
    <definedName name="_xlnm.Print_Area" localSheetId="8">'TER-4'!$A$1:$J$31</definedName>
    <definedName name="_xlnm.Print_Area" localSheetId="9">'TER-4B'!$A$1:$J$32</definedName>
    <definedName name="_xlnm.Print_Area" localSheetId="10">'TER-5'!$A$1:$J$31</definedName>
    <definedName name="_xlnm.Print_Area" localSheetId="11">'TER-5B'!$A$1:$J$32</definedName>
    <definedName name="_xlnm.Print_Area" localSheetId="12">'TER-6'!$A$1:$J$31</definedName>
    <definedName name="_xlnm.Print_Area" localSheetId="13">'TER-6B'!$A$1:$J$32</definedName>
    <definedName name="_xlnm.Print_Area" localSheetId="14">'TER-7'!$A$1:$J$31</definedName>
    <definedName name="_xlnm.Print_Area" localSheetId="15">'TER-7B'!$A$1:$J$32</definedName>
    <definedName name="_xlnm.Print_Area" localSheetId="16">'TER-8'!$A$1:$J$31</definedName>
    <definedName name="_xlnm.Print_Area" localSheetId="17">'TER-8B'!$A$1:$J$32</definedName>
    <definedName name="_xlnm.Print_Area" localSheetId="18">'TER-9'!$A$1:$J$31</definedName>
    <definedName name="_xlnm.Print_Area" localSheetId="19">'TER-9B'!$A$1:$J$32</definedName>
  </definedNames>
  <calcPr calcId="145621"/>
</workbook>
</file>

<file path=xl/calcChain.xml><?xml version="1.0" encoding="utf-8"?>
<calcChain xmlns="http://schemas.openxmlformats.org/spreadsheetml/2006/main">
  <c r="K11" i="14" l="1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10" i="14"/>
  <c r="C10" i="14"/>
  <c r="K9" i="14"/>
  <c r="J9" i="14"/>
  <c r="I9" i="14"/>
  <c r="H9" i="14"/>
  <c r="G9" i="14"/>
  <c r="B9" i="14"/>
  <c r="C9" i="14"/>
  <c r="B9" i="18" l="1"/>
  <c r="B9" i="17"/>
  <c r="B9" i="16"/>
  <c r="B9" i="15"/>
  <c r="B9" i="10"/>
  <c r="B9" i="8"/>
  <c r="B9" i="4"/>
  <c r="A31" i="18" l="1"/>
  <c r="G30" i="18"/>
  <c r="G31" i="18" s="1"/>
  <c r="C30" i="18"/>
  <c r="C31" i="18" s="1"/>
  <c r="I29" i="18"/>
  <c r="J29" i="18" s="1"/>
  <c r="J28" i="18"/>
  <c r="I28" i="18"/>
  <c r="I27" i="18"/>
  <c r="J27" i="18" s="1"/>
  <c r="J26" i="18"/>
  <c r="I26" i="18"/>
  <c r="I25" i="18"/>
  <c r="J25" i="18" s="1"/>
  <c r="J24" i="18"/>
  <c r="I24" i="18"/>
  <c r="I23" i="18"/>
  <c r="J23" i="18" s="1"/>
  <c r="J22" i="18"/>
  <c r="I22" i="18"/>
  <c r="I21" i="18"/>
  <c r="J21" i="18" s="1"/>
  <c r="J20" i="18"/>
  <c r="I20" i="18"/>
  <c r="I19" i="18"/>
  <c r="J19" i="18" s="1"/>
  <c r="H18" i="18"/>
  <c r="H30" i="18" s="1"/>
  <c r="H31" i="18" s="1"/>
  <c r="G18" i="18"/>
  <c r="F18" i="18"/>
  <c r="F30" i="18" s="1"/>
  <c r="F31" i="18" s="1"/>
  <c r="E18" i="18"/>
  <c r="E30" i="18" s="1"/>
  <c r="E31" i="18" s="1"/>
  <c r="D18" i="18"/>
  <c r="D30" i="18" s="1"/>
  <c r="D31" i="18" s="1"/>
  <c r="C18" i="18"/>
  <c r="B18" i="18"/>
  <c r="B30" i="18" s="1"/>
  <c r="J17" i="18"/>
  <c r="I17" i="18"/>
  <c r="I16" i="18"/>
  <c r="J16" i="18" s="1"/>
  <c r="J15" i="18"/>
  <c r="I15" i="18"/>
  <c r="I14" i="18"/>
  <c r="J14" i="18" s="1"/>
  <c r="J13" i="18"/>
  <c r="I13" i="18"/>
  <c r="I12" i="18"/>
  <c r="J12" i="18" s="1"/>
  <c r="J11" i="18"/>
  <c r="I11" i="18"/>
  <c r="A11" i="18"/>
  <c r="J8" i="18"/>
  <c r="C6" i="18"/>
  <c r="I4" i="18"/>
  <c r="B3" i="18"/>
  <c r="J1" i="18"/>
  <c r="A1" i="18"/>
  <c r="A31" i="17"/>
  <c r="H30" i="17"/>
  <c r="H31" i="17" s="1"/>
  <c r="G30" i="17"/>
  <c r="G31" i="17" s="1"/>
  <c r="D30" i="17"/>
  <c r="D31" i="17" s="1"/>
  <c r="C30" i="17"/>
  <c r="C31" i="17" s="1"/>
  <c r="I29" i="17"/>
  <c r="J29" i="17" s="1"/>
  <c r="J28" i="17"/>
  <c r="I28" i="17"/>
  <c r="I27" i="17"/>
  <c r="J27" i="17" s="1"/>
  <c r="J26" i="17"/>
  <c r="I26" i="17"/>
  <c r="I25" i="17"/>
  <c r="J25" i="17" s="1"/>
  <c r="J24" i="17"/>
  <c r="I24" i="17"/>
  <c r="I23" i="17"/>
  <c r="J23" i="17" s="1"/>
  <c r="J22" i="17"/>
  <c r="I22" i="17"/>
  <c r="I21" i="17"/>
  <c r="J21" i="17" s="1"/>
  <c r="J20" i="17"/>
  <c r="I20" i="17"/>
  <c r="I19" i="17"/>
  <c r="J19" i="17" s="1"/>
  <c r="H18" i="17"/>
  <c r="G18" i="17"/>
  <c r="F18" i="17"/>
  <c r="F30" i="17" s="1"/>
  <c r="F31" i="17" s="1"/>
  <c r="E18" i="17"/>
  <c r="E30" i="17" s="1"/>
  <c r="E31" i="17" s="1"/>
  <c r="D18" i="17"/>
  <c r="C18" i="17"/>
  <c r="B18" i="17"/>
  <c r="B30" i="17" s="1"/>
  <c r="J17" i="17"/>
  <c r="I17" i="17"/>
  <c r="I16" i="17"/>
  <c r="J16" i="17" s="1"/>
  <c r="J15" i="17"/>
  <c r="I15" i="17"/>
  <c r="I14" i="17"/>
  <c r="J14" i="17" s="1"/>
  <c r="J13" i="17"/>
  <c r="I13" i="17"/>
  <c r="I12" i="17"/>
  <c r="J12" i="17" s="1"/>
  <c r="J11" i="17"/>
  <c r="I11" i="17"/>
  <c r="A11" i="17"/>
  <c r="J8" i="17"/>
  <c r="C6" i="17"/>
  <c r="I4" i="17"/>
  <c r="B3" i="17"/>
  <c r="J1" i="17"/>
  <c r="A1" i="17"/>
  <c r="A31" i="16"/>
  <c r="G30" i="16"/>
  <c r="G31" i="16" s="1"/>
  <c r="C30" i="16"/>
  <c r="C31" i="16" s="1"/>
  <c r="I29" i="16"/>
  <c r="J29" i="16" s="1"/>
  <c r="J28" i="16"/>
  <c r="I28" i="16"/>
  <c r="I27" i="16"/>
  <c r="J27" i="16" s="1"/>
  <c r="J26" i="16"/>
  <c r="I26" i="16"/>
  <c r="I25" i="16"/>
  <c r="J25" i="16" s="1"/>
  <c r="J24" i="16"/>
  <c r="I24" i="16"/>
  <c r="I23" i="16"/>
  <c r="J23" i="16" s="1"/>
  <c r="J22" i="16"/>
  <c r="I22" i="16"/>
  <c r="I21" i="16"/>
  <c r="J21" i="16" s="1"/>
  <c r="J20" i="16"/>
  <c r="I20" i="16"/>
  <c r="I19" i="16"/>
  <c r="J19" i="16" s="1"/>
  <c r="H18" i="16"/>
  <c r="H30" i="16" s="1"/>
  <c r="H31" i="16" s="1"/>
  <c r="G18" i="16"/>
  <c r="F18" i="16"/>
  <c r="F30" i="16" s="1"/>
  <c r="F31" i="16" s="1"/>
  <c r="E18" i="16"/>
  <c r="E30" i="16" s="1"/>
  <c r="E31" i="16" s="1"/>
  <c r="D18" i="16"/>
  <c r="D30" i="16" s="1"/>
  <c r="D31" i="16" s="1"/>
  <c r="C18" i="16"/>
  <c r="B18" i="16"/>
  <c r="B30" i="16" s="1"/>
  <c r="J17" i="16"/>
  <c r="I17" i="16"/>
  <c r="I16" i="16"/>
  <c r="J16" i="16" s="1"/>
  <c r="J15" i="16"/>
  <c r="I15" i="16"/>
  <c r="I14" i="16"/>
  <c r="J14" i="16" s="1"/>
  <c r="J13" i="16"/>
  <c r="I13" i="16"/>
  <c r="I12" i="16"/>
  <c r="J12" i="16" s="1"/>
  <c r="J11" i="16"/>
  <c r="I11" i="16"/>
  <c r="A11" i="16"/>
  <c r="J8" i="16"/>
  <c r="C6" i="16"/>
  <c r="I4" i="16"/>
  <c r="B3" i="16"/>
  <c r="J1" i="16"/>
  <c r="A1" i="16"/>
  <c r="A31" i="15"/>
  <c r="F30" i="15"/>
  <c r="F31" i="15" s="1"/>
  <c r="B30" i="15"/>
  <c r="J29" i="15"/>
  <c r="I29" i="15"/>
  <c r="I28" i="15"/>
  <c r="J28" i="15" s="1"/>
  <c r="J27" i="15"/>
  <c r="I27" i="15"/>
  <c r="I26" i="15"/>
  <c r="J26" i="15" s="1"/>
  <c r="J25" i="15"/>
  <c r="I25" i="15"/>
  <c r="I24" i="15"/>
  <c r="J24" i="15" s="1"/>
  <c r="J23" i="15"/>
  <c r="I23" i="15"/>
  <c r="I22" i="15"/>
  <c r="J22" i="15" s="1"/>
  <c r="J21" i="15"/>
  <c r="I21" i="15"/>
  <c r="I20" i="15"/>
  <c r="J20" i="15" s="1"/>
  <c r="J19" i="15"/>
  <c r="I19" i="15"/>
  <c r="H18" i="15"/>
  <c r="H30" i="15" s="1"/>
  <c r="H31" i="15" s="1"/>
  <c r="G18" i="15"/>
  <c r="G30" i="15" s="1"/>
  <c r="G31" i="15" s="1"/>
  <c r="F18" i="15"/>
  <c r="E18" i="15"/>
  <c r="E30" i="15" s="1"/>
  <c r="E31" i="15" s="1"/>
  <c r="D18" i="15"/>
  <c r="D30" i="15" s="1"/>
  <c r="D31" i="15" s="1"/>
  <c r="C18" i="15"/>
  <c r="C30" i="15" s="1"/>
  <c r="C31" i="15" s="1"/>
  <c r="B18" i="15"/>
  <c r="J17" i="15"/>
  <c r="I17" i="15"/>
  <c r="J16" i="15"/>
  <c r="I16" i="15"/>
  <c r="J15" i="15"/>
  <c r="I15" i="15"/>
  <c r="J14" i="15"/>
  <c r="I14" i="15"/>
  <c r="J13" i="15"/>
  <c r="I13" i="15"/>
  <c r="J12" i="15"/>
  <c r="I12" i="15"/>
  <c r="J11" i="15"/>
  <c r="I11" i="15"/>
  <c r="A11" i="15"/>
  <c r="J8" i="15"/>
  <c r="C6" i="15"/>
  <c r="I4" i="15"/>
  <c r="B3" i="15"/>
  <c r="J1" i="15"/>
  <c r="A1" i="15"/>
  <c r="I30" i="18" l="1"/>
  <c r="B31" i="18"/>
  <c r="I18" i="18"/>
  <c r="J18" i="18" s="1"/>
  <c r="J31" i="18" s="1"/>
  <c r="B31" i="17"/>
  <c r="I30" i="17"/>
  <c r="I18" i="17"/>
  <c r="J18" i="17" s="1"/>
  <c r="J31" i="17" s="1"/>
  <c r="I30" i="16"/>
  <c r="B31" i="16"/>
  <c r="I18" i="16"/>
  <c r="J18" i="16" s="1"/>
  <c r="J31" i="16" s="1"/>
  <c r="J31" i="15"/>
  <c r="I30" i="15"/>
  <c r="B31" i="15"/>
  <c r="I18" i="15"/>
  <c r="J18" i="15" s="1"/>
  <c r="A1" i="2"/>
  <c r="I26" i="2"/>
  <c r="J26" i="2"/>
  <c r="B25" i="14" s="1"/>
  <c r="I25" i="2"/>
  <c r="J25" i="2"/>
  <c r="B24" i="14" s="1"/>
  <c r="I24" i="2"/>
  <c r="J24" i="2"/>
  <c r="B23" i="14" s="1"/>
  <c r="I23" i="2"/>
  <c r="J23" i="2"/>
  <c r="A31" i="2"/>
  <c r="I29" i="2"/>
  <c r="J29" i="2"/>
  <c r="B28" i="14" s="1"/>
  <c r="I28" i="2"/>
  <c r="J28" i="2"/>
  <c r="B27" i="14" s="1"/>
  <c r="I27" i="2"/>
  <c r="J27" i="2" s="1"/>
  <c r="B26" i="14" s="1"/>
  <c r="I22" i="2"/>
  <c r="J22" i="2"/>
  <c r="B21" i="14" s="1"/>
  <c r="I21" i="2"/>
  <c r="J21" i="2" s="1"/>
  <c r="B20" i="14" s="1"/>
  <c r="I20" i="2"/>
  <c r="J20" i="2"/>
  <c r="I19" i="2"/>
  <c r="J19" i="2"/>
  <c r="B18" i="14" s="1"/>
  <c r="B18" i="2"/>
  <c r="C18" i="2"/>
  <c r="C30" i="2" s="1"/>
  <c r="C31" i="2" s="1"/>
  <c r="D18" i="2"/>
  <c r="D30" i="2" s="1"/>
  <c r="D31" i="2" s="1"/>
  <c r="E18" i="2"/>
  <c r="E30" i="2" s="1"/>
  <c r="E31" i="2" s="1"/>
  <c r="F18" i="2"/>
  <c r="F30" i="2"/>
  <c r="F31" i="2"/>
  <c r="G18" i="2"/>
  <c r="G30" i="2"/>
  <c r="G31" i="2"/>
  <c r="H18" i="2"/>
  <c r="I17" i="2"/>
  <c r="J17" i="2"/>
  <c r="B16" i="14" s="1"/>
  <c r="I16" i="2"/>
  <c r="J16" i="2"/>
  <c r="B15" i="14" s="1"/>
  <c r="I15" i="2"/>
  <c r="J15" i="2"/>
  <c r="B14" i="14"/>
  <c r="I14" i="2"/>
  <c r="J14" i="2" s="1"/>
  <c r="B13" i="14" s="1"/>
  <c r="I13" i="2"/>
  <c r="J13" i="2"/>
  <c r="B12" i="14" s="1"/>
  <c r="I12" i="2"/>
  <c r="J12" i="2" s="1"/>
  <c r="B11" i="14" s="1"/>
  <c r="I11" i="2"/>
  <c r="J11" i="2" s="1"/>
  <c r="B10" i="14" s="1"/>
  <c r="L10" i="14" s="1"/>
  <c r="J1" i="2"/>
  <c r="C9" i="2"/>
  <c r="D9" i="2" s="1"/>
  <c r="E9" i="2" s="1"/>
  <c r="F9" i="2" s="1"/>
  <c r="G9" i="2" s="1"/>
  <c r="H9" i="2" s="1"/>
  <c r="I5" i="2" s="1"/>
  <c r="H30" i="2"/>
  <c r="A11" i="2"/>
  <c r="B3" i="2"/>
  <c r="B3" i="14" s="1"/>
  <c r="C6" i="2"/>
  <c r="J8" i="2"/>
  <c r="I4" i="2"/>
  <c r="B6" i="14" s="1"/>
  <c r="H31" i="2"/>
  <c r="B18" i="4"/>
  <c r="C18" i="4"/>
  <c r="D18" i="4"/>
  <c r="E18" i="4"/>
  <c r="F18" i="4"/>
  <c r="G18" i="4"/>
  <c r="G30" i="4" s="1"/>
  <c r="G31" i="4" s="1"/>
  <c r="H18" i="4"/>
  <c r="I12" i="4"/>
  <c r="J12" i="4" s="1"/>
  <c r="C11" i="14" s="1"/>
  <c r="I13" i="4"/>
  <c r="J13" i="4"/>
  <c r="C12" i="14" s="1"/>
  <c r="I14" i="4"/>
  <c r="J14" i="4" s="1"/>
  <c r="C13" i="14" s="1"/>
  <c r="I15" i="4"/>
  <c r="J15" i="4"/>
  <c r="C14" i="14" s="1"/>
  <c r="I16" i="4"/>
  <c r="J16" i="4"/>
  <c r="C15" i="14"/>
  <c r="I17" i="4"/>
  <c r="J17" i="4"/>
  <c r="I19" i="4"/>
  <c r="J19" i="4"/>
  <c r="C18" i="14"/>
  <c r="I20" i="4"/>
  <c r="J20" i="4"/>
  <c r="I21" i="4"/>
  <c r="J21" i="4" s="1"/>
  <c r="C20" i="14" s="1"/>
  <c r="I22" i="4"/>
  <c r="J22" i="4" s="1"/>
  <c r="C21" i="14" s="1"/>
  <c r="I23" i="4"/>
  <c r="J23" i="4"/>
  <c r="C22" i="14" s="1"/>
  <c r="I24" i="4"/>
  <c r="J24" i="4" s="1"/>
  <c r="C23" i="14" s="1"/>
  <c r="I25" i="4"/>
  <c r="J25" i="4"/>
  <c r="C24" i="14" s="1"/>
  <c r="I26" i="4"/>
  <c r="J26" i="4"/>
  <c r="C25" i="14" s="1"/>
  <c r="I27" i="4"/>
  <c r="J27" i="4" s="1"/>
  <c r="C26" i="14" s="1"/>
  <c r="I28" i="4"/>
  <c r="J28" i="4"/>
  <c r="C27" i="14" s="1"/>
  <c r="I29" i="4"/>
  <c r="J29" i="4" s="1"/>
  <c r="C28" i="14" s="1"/>
  <c r="A31" i="4"/>
  <c r="I11" i="4"/>
  <c r="H30" i="4"/>
  <c r="H31" i="4" s="1"/>
  <c r="F30" i="4"/>
  <c r="F31" i="4" s="1"/>
  <c r="E30" i="4"/>
  <c r="D30" i="4"/>
  <c r="C30" i="4"/>
  <c r="C31" i="4"/>
  <c r="B30" i="4"/>
  <c r="B31" i="4" s="1"/>
  <c r="J11" i="4"/>
  <c r="J1" i="4"/>
  <c r="C9" i="4"/>
  <c r="D9" i="4" s="1"/>
  <c r="E9" i="4" s="1"/>
  <c r="F9" i="4" s="1"/>
  <c r="G9" i="4" s="1"/>
  <c r="H9" i="4" s="1"/>
  <c r="A11" i="4"/>
  <c r="A1" i="4"/>
  <c r="J8" i="4"/>
  <c r="C6" i="4"/>
  <c r="I4" i="4"/>
  <c r="B3" i="4"/>
  <c r="E31" i="4"/>
  <c r="D31" i="4"/>
  <c r="B18" i="6"/>
  <c r="C18" i="6"/>
  <c r="D18" i="6"/>
  <c r="E18" i="6"/>
  <c r="E30" i="6"/>
  <c r="F18" i="6"/>
  <c r="F30" i="6"/>
  <c r="F31" i="6" s="1"/>
  <c r="G18" i="6"/>
  <c r="H18" i="6"/>
  <c r="I18" i="6"/>
  <c r="J18" i="6"/>
  <c r="D17" i="14" s="1"/>
  <c r="I12" i="6"/>
  <c r="J12" i="6" s="1"/>
  <c r="I13" i="6"/>
  <c r="J13" i="6" s="1"/>
  <c r="D12" i="14" s="1"/>
  <c r="I14" i="6"/>
  <c r="J14" i="6" s="1"/>
  <c r="D13" i="14" s="1"/>
  <c r="I15" i="6"/>
  <c r="J15" i="6"/>
  <c r="D14" i="14" s="1"/>
  <c r="I16" i="6"/>
  <c r="J16" i="6" s="1"/>
  <c r="D15" i="14" s="1"/>
  <c r="I17" i="6"/>
  <c r="J17" i="6"/>
  <c r="D16" i="14" s="1"/>
  <c r="I19" i="6"/>
  <c r="J19" i="6"/>
  <c r="D18" i="14" s="1"/>
  <c r="I20" i="6"/>
  <c r="J20" i="6"/>
  <c r="D19" i="14" s="1"/>
  <c r="I21" i="6"/>
  <c r="J21" i="6"/>
  <c r="D20" i="14" s="1"/>
  <c r="I22" i="6"/>
  <c r="J22" i="6"/>
  <c r="D21" i="14" s="1"/>
  <c r="I23" i="6"/>
  <c r="J23" i="6"/>
  <c r="D22" i="14" s="1"/>
  <c r="I24" i="6"/>
  <c r="J24" i="6"/>
  <c r="D23" i="14" s="1"/>
  <c r="I25" i="6"/>
  <c r="J25" i="6"/>
  <c r="D24" i="14" s="1"/>
  <c r="I26" i="6"/>
  <c r="J26" i="6"/>
  <c r="D25" i="14"/>
  <c r="I27" i="6"/>
  <c r="J27" i="6" s="1"/>
  <c r="D26" i="14" s="1"/>
  <c r="I28" i="6"/>
  <c r="J28" i="6"/>
  <c r="D27" i="14"/>
  <c r="I29" i="6"/>
  <c r="J29" i="6"/>
  <c r="A31" i="6"/>
  <c r="I11" i="6"/>
  <c r="C30" i="6"/>
  <c r="D30" i="6"/>
  <c r="D31" i="6"/>
  <c r="G30" i="6"/>
  <c r="G31" i="6" s="1"/>
  <c r="H30" i="6"/>
  <c r="H31" i="6" s="1"/>
  <c r="B30" i="6"/>
  <c r="B31" i="6"/>
  <c r="J11" i="6"/>
  <c r="J1" i="6"/>
  <c r="A11" i="6"/>
  <c r="A1" i="6"/>
  <c r="J8" i="6"/>
  <c r="C6" i="6"/>
  <c r="I4" i="6"/>
  <c r="B3" i="6"/>
  <c r="B18" i="8"/>
  <c r="B30" i="8"/>
  <c r="I30" i="8"/>
  <c r="C18" i="8"/>
  <c r="D18" i="8"/>
  <c r="E18" i="8"/>
  <c r="E30" i="8"/>
  <c r="E31" i="8"/>
  <c r="F18" i="8"/>
  <c r="F30" i="8"/>
  <c r="F31" i="8"/>
  <c r="G18" i="8"/>
  <c r="H18" i="8"/>
  <c r="I18" i="8"/>
  <c r="J18" i="8"/>
  <c r="E17" i="14" s="1"/>
  <c r="I12" i="8"/>
  <c r="J12" i="8"/>
  <c r="I13" i="8"/>
  <c r="J13" i="8"/>
  <c r="E12" i="14" s="1"/>
  <c r="L12" i="14" s="1"/>
  <c r="I14" i="8"/>
  <c r="J14" i="8"/>
  <c r="E13" i="14" s="1"/>
  <c r="I15" i="8"/>
  <c r="J15" i="8"/>
  <c r="E14" i="14" s="1"/>
  <c r="L14" i="14" s="1"/>
  <c r="I16" i="8"/>
  <c r="J16" i="8"/>
  <c r="E15" i="14" s="1"/>
  <c r="I17" i="8"/>
  <c r="J17" i="8"/>
  <c r="E16" i="14" s="1"/>
  <c r="I19" i="8"/>
  <c r="J19" i="8"/>
  <c r="I20" i="8"/>
  <c r="J20" i="8"/>
  <c r="E19" i="14" s="1"/>
  <c r="L19" i="14" s="1"/>
  <c r="I21" i="8"/>
  <c r="J21" i="8"/>
  <c r="E20" i="14" s="1"/>
  <c r="I22" i="8"/>
  <c r="J22" i="8"/>
  <c r="E21" i="14" s="1"/>
  <c r="L21" i="14" s="1"/>
  <c r="I23" i="8"/>
  <c r="J23" i="8"/>
  <c r="I24" i="8"/>
  <c r="J24" i="8"/>
  <c r="E23" i="14"/>
  <c r="I25" i="8"/>
  <c r="J25" i="8"/>
  <c r="E24" i="14" s="1"/>
  <c r="L24" i="14" s="1"/>
  <c r="I26" i="8"/>
  <c r="J26" i="8"/>
  <c r="E25" i="14" s="1"/>
  <c r="L25" i="14" s="1"/>
  <c r="I27" i="8"/>
  <c r="J27" i="8"/>
  <c r="E26" i="14" s="1"/>
  <c r="L26" i="14" s="1"/>
  <c r="I28" i="8"/>
  <c r="J28" i="8"/>
  <c r="E27" i="14" s="1"/>
  <c r="I29" i="8"/>
  <c r="J29" i="8"/>
  <c r="E28" i="14" s="1"/>
  <c r="L28" i="14" s="1"/>
  <c r="A31" i="8"/>
  <c r="I11" i="8"/>
  <c r="H30" i="8"/>
  <c r="H31" i="8"/>
  <c r="G30" i="8"/>
  <c r="G31" i="8"/>
  <c r="D30" i="8"/>
  <c r="D31" i="8"/>
  <c r="C30" i="8"/>
  <c r="C31" i="8"/>
  <c r="J11" i="8"/>
  <c r="J1" i="8"/>
  <c r="C9" i="8"/>
  <c r="D9" i="8" s="1"/>
  <c r="E9" i="8" s="1"/>
  <c r="F9" i="8" s="1"/>
  <c r="G9" i="8" s="1"/>
  <c r="H9" i="8" s="1"/>
  <c r="I5" i="8" s="1"/>
  <c r="A11" i="8"/>
  <c r="A1" i="8"/>
  <c r="J8" i="8"/>
  <c r="C6" i="8"/>
  <c r="I4" i="8"/>
  <c r="B3" i="8"/>
  <c r="B18" i="10"/>
  <c r="C18" i="10"/>
  <c r="D18" i="10"/>
  <c r="E18" i="10"/>
  <c r="E30" i="10"/>
  <c r="F18" i="10"/>
  <c r="F30" i="10"/>
  <c r="F31" i="10"/>
  <c r="G18" i="10"/>
  <c r="H18" i="10"/>
  <c r="I18" i="10"/>
  <c r="J18" i="10"/>
  <c r="F17" i="14"/>
  <c r="I12" i="10"/>
  <c r="J12" i="10"/>
  <c r="I13" i="10"/>
  <c r="J13" i="10"/>
  <c r="I14" i="10"/>
  <c r="J14" i="10"/>
  <c r="I15" i="10"/>
  <c r="J15" i="10"/>
  <c r="F14" i="14"/>
  <c r="I16" i="10"/>
  <c r="J16" i="10"/>
  <c r="I17" i="10"/>
  <c r="J17" i="10"/>
  <c r="F16" i="14"/>
  <c r="I19" i="10"/>
  <c r="J19" i="10"/>
  <c r="I20" i="10"/>
  <c r="J20" i="10"/>
  <c r="F19" i="14"/>
  <c r="I21" i="10"/>
  <c r="J21" i="10"/>
  <c r="I22" i="10"/>
  <c r="J22" i="10"/>
  <c r="F21" i="14"/>
  <c r="I23" i="10"/>
  <c r="J23" i="10"/>
  <c r="I24" i="10"/>
  <c r="J24" i="10"/>
  <c r="F23" i="14"/>
  <c r="I25" i="10"/>
  <c r="J25" i="10"/>
  <c r="I26" i="10"/>
  <c r="J26" i="10"/>
  <c r="F25" i="14"/>
  <c r="I27" i="10"/>
  <c r="J27" i="10"/>
  <c r="I28" i="10"/>
  <c r="J28" i="10"/>
  <c r="F27" i="14"/>
  <c r="I29" i="10"/>
  <c r="J29" i="10"/>
  <c r="A31" i="10"/>
  <c r="I11" i="10"/>
  <c r="C30" i="10"/>
  <c r="C31" i="10"/>
  <c r="D30" i="10"/>
  <c r="D31" i="10"/>
  <c r="G30" i="10"/>
  <c r="G31" i="10"/>
  <c r="H30" i="10"/>
  <c r="H31" i="10"/>
  <c r="B30" i="10"/>
  <c r="B31" i="10"/>
  <c r="J11" i="10"/>
  <c r="J1" i="10"/>
  <c r="C9" i="10"/>
  <c r="D9" i="10"/>
  <c r="E9" i="10" s="1"/>
  <c r="F9" i="10" s="1"/>
  <c r="G9" i="10" s="1"/>
  <c r="H9" i="10" s="1"/>
  <c r="A11" i="10"/>
  <c r="A1" i="10"/>
  <c r="J8" i="10"/>
  <c r="C6" i="10"/>
  <c r="I4" i="10"/>
  <c r="B3" i="10"/>
  <c r="B18" i="12"/>
  <c r="C18" i="12"/>
  <c r="D18" i="12"/>
  <c r="E18" i="12"/>
  <c r="E30" i="12"/>
  <c r="E31" i="12"/>
  <c r="F18" i="12"/>
  <c r="G18" i="12"/>
  <c r="H18" i="12"/>
  <c r="I18" i="12"/>
  <c r="J18" i="12"/>
  <c r="G17" i="14"/>
  <c r="I12" i="12"/>
  <c r="J12" i="12"/>
  <c r="I13" i="12"/>
  <c r="J13" i="12"/>
  <c r="I14" i="12"/>
  <c r="J14" i="12"/>
  <c r="I15" i="12"/>
  <c r="J15" i="12"/>
  <c r="G14" i="14"/>
  <c r="I16" i="12"/>
  <c r="J16" i="12"/>
  <c r="I17" i="12"/>
  <c r="J17" i="12"/>
  <c r="G16" i="14"/>
  <c r="I19" i="12"/>
  <c r="J19" i="12"/>
  <c r="I20" i="12"/>
  <c r="J20" i="12"/>
  <c r="G19" i="14"/>
  <c r="I21" i="12"/>
  <c r="J21" i="12"/>
  <c r="I22" i="12"/>
  <c r="J22" i="12"/>
  <c r="G21" i="14"/>
  <c r="I23" i="12"/>
  <c r="J23" i="12"/>
  <c r="G22" i="14"/>
  <c r="I24" i="12"/>
  <c r="J24" i="12"/>
  <c r="G23" i="14"/>
  <c r="I25" i="12"/>
  <c r="J25" i="12"/>
  <c r="I26" i="12"/>
  <c r="J26" i="12"/>
  <c r="G25" i="14"/>
  <c r="I27" i="12"/>
  <c r="J27" i="12"/>
  <c r="I28" i="12"/>
  <c r="J28" i="12"/>
  <c r="G27" i="14"/>
  <c r="I29" i="12"/>
  <c r="J29" i="12"/>
  <c r="A31" i="12"/>
  <c r="I11" i="12"/>
  <c r="H30" i="12"/>
  <c r="H31" i="12"/>
  <c r="G30" i="12"/>
  <c r="G31" i="12"/>
  <c r="F30" i="12"/>
  <c r="D30" i="12"/>
  <c r="D31" i="12"/>
  <c r="C30" i="12"/>
  <c r="I30" i="12"/>
  <c r="B30" i="12"/>
  <c r="J11" i="12"/>
  <c r="J1" i="12"/>
  <c r="A11" i="12"/>
  <c r="A1" i="12"/>
  <c r="J8" i="12"/>
  <c r="C6" i="12"/>
  <c r="I4" i="12"/>
  <c r="B3" i="12"/>
  <c r="F31" i="12"/>
  <c r="B31" i="12"/>
  <c r="D28" i="14"/>
  <c r="F28" i="14"/>
  <c r="G28" i="14"/>
  <c r="F24" i="14"/>
  <c r="G24" i="14"/>
  <c r="B22" i="14"/>
  <c r="E22" i="14"/>
  <c r="L22" i="14" s="1"/>
  <c r="F22" i="14"/>
  <c r="B19" i="14"/>
  <c r="C16" i="14"/>
  <c r="C19" i="14"/>
  <c r="E11" i="14"/>
  <c r="E18" i="14"/>
  <c r="F11" i="14"/>
  <c r="F13" i="14"/>
  <c r="F15" i="14"/>
  <c r="F18" i="14"/>
  <c r="F20" i="14"/>
  <c r="F26" i="14"/>
  <c r="G11" i="14"/>
  <c r="G13" i="14"/>
  <c r="G15" i="14"/>
  <c r="G18" i="14"/>
  <c r="G20" i="14"/>
  <c r="G26" i="14"/>
  <c r="F32" i="14"/>
  <c r="F37" i="14" s="1"/>
  <c r="M32" i="14" s="1"/>
  <c r="F33" i="14"/>
  <c r="F34" i="14"/>
  <c r="F35" i="14"/>
  <c r="F36" i="14"/>
  <c r="A10" i="14"/>
  <c r="E4" i="14"/>
  <c r="B1" i="14"/>
  <c r="C6" i="14"/>
  <c r="D10" i="14"/>
  <c r="E10" i="14"/>
  <c r="F10" i="14"/>
  <c r="G10" i="14"/>
  <c r="F9" i="14"/>
  <c r="E9" i="14"/>
  <c r="D9" i="14"/>
  <c r="B5" i="14"/>
  <c r="E31" i="10"/>
  <c r="I30" i="10"/>
  <c r="F12" i="14"/>
  <c r="J31" i="10"/>
  <c r="J31" i="12"/>
  <c r="G12" i="14"/>
  <c r="E31" i="6"/>
  <c r="B30" i="2"/>
  <c r="B31" i="2"/>
  <c r="C31" i="12"/>
  <c r="B31" i="8"/>
  <c r="C31" i="6"/>
  <c r="L16" i="14" l="1"/>
  <c r="L18" i="14"/>
  <c r="L27" i="14"/>
  <c r="L23" i="14"/>
  <c r="L11" i="14"/>
  <c r="L20" i="14"/>
  <c r="L15" i="14"/>
  <c r="L13" i="14"/>
  <c r="J31" i="8"/>
  <c r="F29" i="14"/>
  <c r="C9" i="17"/>
  <c r="D9" i="17" s="1"/>
  <c r="E9" i="17" s="1"/>
  <c r="F9" i="17" s="1"/>
  <c r="G9" i="17" s="1"/>
  <c r="H9" i="17" s="1"/>
  <c r="I5" i="17" s="1"/>
  <c r="C9" i="15"/>
  <c r="D9" i="15" s="1"/>
  <c r="E9" i="15" s="1"/>
  <c r="F9" i="15" s="1"/>
  <c r="G9" i="15" s="1"/>
  <c r="H9" i="15" s="1"/>
  <c r="I5" i="15" s="1"/>
  <c r="C9" i="18"/>
  <c r="D9" i="18" s="1"/>
  <c r="E9" i="18" s="1"/>
  <c r="F9" i="18" s="1"/>
  <c r="G9" i="18" s="1"/>
  <c r="H9" i="18" s="1"/>
  <c r="I5" i="18" s="1"/>
  <c r="C9" i="16"/>
  <c r="D9" i="16" s="1"/>
  <c r="E9" i="16" s="1"/>
  <c r="F9" i="16" s="1"/>
  <c r="G9" i="16" s="1"/>
  <c r="H9" i="16" s="1"/>
  <c r="I5" i="16" s="1"/>
  <c r="I5" i="10"/>
  <c r="B9" i="12"/>
  <c r="C9" i="12" s="1"/>
  <c r="D9" i="12" s="1"/>
  <c r="E9" i="12" s="1"/>
  <c r="F9" i="12" s="1"/>
  <c r="G9" i="12" s="1"/>
  <c r="H9" i="12" s="1"/>
  <c r="I5" i="12" s="1"/>
  <c r="I5" i="4"/>
  <c r="B9" i="6"/>
  <c r="C9" i="6" s="1"/>
  <c r="D9" i="6" s="1"/>
  <c r="E9" i="6" s="1"/>
  <c r="F9" i="6" s="1"/>
  <c r="G9" i="6" s="1"/>
  <c r="H9" i="6" s="1"/>
  <c r="I5" i="6" s="1"/>
  <c r="I18" i="4"/>
  <c r="J18" i="4" s="1"/>
  <c r="C17" i="14" s="1"/>
  <c r="I18" i="2"/>
  <c r="J18" i="2" s="1"/>
  <c r="B17" i="14" s="1"/>
  <c r="L17" i="14" s="1"/>
  <c r="E29" i="14"/>
  <c r="G29" i="14"/>
  <c r="I30" i="4"/>
  <c r="I30" i="6"/>
  <c r="D11" i="14"/>
  <c r="D29" i="14" s="1"/>
  <c r="J31" i="6"/>
  <c r="B29" i="14" l="1"/>
  <c r="L29" i="14" s="1"/>
  <c r="I30" i="2"/>
  <c r="J31" i="4"/>
  <c r="J31" i="2"/>
  <c r="C29" i="14"/>
  <c r="M31" i="14" s="1"/>
  <c r="M34" i="14" s="1"/>
  <c r="M33" i="14" l="1"/>
  <c r="M37" i="14"/>
  <c r="M36" i="14"/>
</calcChain>
</file>

<file path=xl/sharedStrings.xml><?xml version="1.0" encoding="utf-8"?>
<sst xmlns="http://schemas.openxmlformats.org/spreadsheetml/2006/main" count="646" uniqueCount="110">
  <si>
    <t>Jamesway Incubator Company</t>
  </si>
  <si>
    <t>Travel Expense Report Setup</t>
  </si>
  <si>
    <t>Rev 1.28</t>
  </si>
  <si>
    <t>Before using the Travel Expense Report forms please fill in the following grayed sections:</t>
  </si>
  <si>
    <t>Name:</t>
  </si>
  <si>
    <t>Department:</t>
  </si>
  <si>
    <t>Department #:</t>
  </si>
  <si>
    <t>Home Currency:</t>
  </si>
  <si>
    <t>Company Name:</t>
  </si>
  <si>
    <t>If you get paid by Jamesway U.S.</t>
  </si>
  <si>
    <t>use: Jamesway Incubator Company</t>
  </si>
  <si>
    <t>If you get paid by Jamesway Canada</t>
  </si>
  <si>
    <t>use: Jamesway Incubator Company Ltd.</t>
  </si>
  <si>
    <t xml:space="preserve">Rate for Business Miles or KMs </t>
  </si>
  <si>
    <t>Note Default Rate:</t>
  </si>
  <si>
    <t>CND 0.234 / km</t>
  </si>
  <si>
    <t>Notes:</t>
  </si>
  <si>
    <t>When the expenses are already in the home currency ensure that the conversion rate is set to 1.0</t>
  </si>
  <si>
    <t>Before printing a page ensure that scaling is set to fit 1 page by 1 page.  You can accomplish this by chosing:</t>
  </si>
  <si>
    <t>File</t>
  </si>
  <si>
    <t>Print</t>
  </si>
  <si>
    <t>Page Setup</t>
  </si>
  <si>
    <t>The scaling option is located in the middle of the dialog box.</t>
  </si>
  <si>
    <t>TRAVEL EXPENSE REPORT</t>
  </si>
  <si>
    <t>NAME</t>
  </si>
  <si>
    <t>SIGNATURE</t>
  </si>
  <si>
    <t>DEPARTMENT</t>
  </si>
  <si>
    <t>COUNTRY</t>
  </si>
  <si>
    <t>WEEK ENDING DATE</t>
  </si>
  <si>
    <t>CONVERSION RATE</t>
  </si>
  <si>
    <t>DESCRIPTION</t>
  </si>
  <si>
    <t>SUNDAY</t>
  </si>
  <si>
    <t>MONDAY</t>
  </si>
  <si>
    <t>TUESDAY</t>
  </si>
  <si>
    <t>WEDNESDAY</t>
  </si>
  <si>
    <t>THURSDAY</t>
  </si>
  <si>
    <t>FRIDAY</t>
  </si>
  <si>
    <t>SATURDAY</t>
  </si>
  <si>
    <r>
      <t xml:space="preserve">TOTALS                </t>
    </r>
    <r>
      <rPr>
        <sz val="7"/>
        <rFont val="Helvetica"/>
        <family val="2"/>
      </rPr>
      <t>LOCAL CURRENCY</t>
    </r>
  </si>
  <si>
    <t>DATE</t>
  </si>
  <si>
    <t>WORKING CITY/COUNTRY</t>
  </si>
  <si>
    <t>HOTEL</t>
  </si>
  <si>
    <t>LAUNDRY &amp; CLEANING</t>
  </si>
  <si>
    <t>MEALS</t>
  </si>
  <si>
    <t>BUSINESS MEALS</t>
  </si>
  <si>
    <t>TIPS</t>
  </si>
  <si>
    <t>ENTERTAINMENT</t>
  </si>
  <si>
    <t>MILEAGE ALLOWANCE</t>
  </si>
  <si>
    <t>COMPANY AUTOMOBILE</t>
  </si>
  <si>
    <t>PARKING &amp; TOLLS</t>
  </si>
  <si>
    <t>CABS or RENTAL CAR</t>
  </si>
  <si>
    <t>TELECOMMUNICATIONS</t>
  </si>
  <si>
    <t>AIRFARES</t>
  </si>
  <si>
    <t>COURIER</t>
  </si>
  <si>
    <t>OFFICE SUPPLIES</t>
  </si>
  <si>
    <t>POSTAGE</t>
  </si>
  <si>
    <t>MISCELLANEOUS</t>
  </si>
  <si>
    <t>OTHER</t>
  </si>
  <si>
    <r>
      <t>TOTALS</t>
    </r>
    <r>
      <rPr>
        <sz val="8"/>
        <rFont val="Helvetica"/>
        <family val="2"/>
      </rPr>
      <t xml:space="preserve"> (LOCAL CURRENCY)</t>
    </r>
  </si>
  <si>
    <t>WEEKLY CALL, BUSINESS MEALS AND ENTERTAINMENT REPORT</t>
  </si>
  <si>
    <t>COMPANY NAME</t>
  </si>
  <si>
    <t>CITY</t>
  </si>
  <si>
    <t>PERSON CONTACTED (TITLE)</t>
  </si>
  <si>
    <t>REMARKS</t>
  </si>
  <si>
    <t>RESTAURANT</t>
  </si>
  <si>
    <t>AMOUNT</t>
  </si>
  <si>
    <t>PURPOSE OF TRIP</t>
  </si>
  <si>
    <t>MISCELLANEOUS EXPENSES</t>
  </si>
  <si>
    <t>TRAVEL EXPENSE REPORT SUMMARY PAGE</t>
  </si>
  <si>
    <t>REPORT PERIOD</t>
  </si>
  <si>
    <t>TO:</t>
  </si>
  <si>
    <t>AUDIT</t>
  </si>
  <si>
    <t>Currency:</t>
  </si>
  <si>
    <t>SUPERVISOR</t>
  </si>
  <si>
    <t>ACCOUNTING</t>
  </si>
  <si>
    <t>DEPARTMENT &amp; NO</t>
  </si>
  <si>
    <t>EXPENSE TOTALS FROM PAGE 1</t>
  </si>
  <si>
    <t>EXPENSE TOTALS FROM PAGE 2</t>
  </si>
  <si>
    <t>EXPENSE TOTALS FROM PAGE 3</t>
  </si>
  <si>
    <t>EXPENSE TOTALS FROM PAGE 4</t>
  </si>
  <si>
    <t>EXPENSE TOTALS FROM PAGE 5</t>
  </si>
  <si>
    <t>EXPENSE TOTALS FROM PAGE 6</t>
  </si>
  <si>
    <t xml:space="preserve">TOTALS              </t>
  </si>
  <si>
    <t>ACOUNTING NUMBERS</t>
  </si>
  <si>
    <t>TOTALS</t>
  </si>
  <si>
    <t>EXPENSES BILLED TO COMPANY</t>
  </si>
  <si>
    <t>SUMMARY</t>
  </si>
  <si>
    <t>CONV. FACTOR</t>
  </si>
  <si>
    <r>
      <t>CDN or US</t>
    </r>
    <r>
      <rPr>
        <vertAlign val="superscript"/>
        <sz val="8"/>
        <rFont val="Helvetica"/>
        <family val="2"/>
      </rPr>
      <t>1</t>
    </r>
  </si>
  <si>
    <t>TOTAL PAID BY YOU</t>
  </si>
  <si>
    <t>TOTAL BILLED TO COMPANY</t>
  </si>
  <si>
    <t>TOTAL EXPENSES</t>
  </si>
  <si>
    <t>LESS ADVANCEE RECEIVED</t>
  </si>
  <si>
    <t>AMOUNT TO BE REIMBURSED: or</t>
  </si>
  <si>
    <t>AMOUNT TO BE REPAID TO COMPANY</t>
  </si>
  <si>
    <r>
      <t>1</t>
    </r>
    <r>
      <rPr>
        <sz val="8"/>
        <rFont val="Helvetica"/>
        <family val="2"/>
      </rPr>
      <t xml:space="preserve"> NOTE:  ANY EXPENSES BILLED TO COMPANY MUST BE CONVERTED TO CURRENCE SHOWN ON THIS SUMMARY PAGE (EITHER TO CANADIAN DOLLARS (CDN) or US DOLLARS) </t>
    </r>
  </si>
  <si>
    <t>USD</t>
  </si>
  <si>
    <t>Jamesway Incubator</t>
  </si>
  <si>
    <t xml:space="preserve"> </t>
  </si>
  <si>
    <t>USD 0.461 / mile</t>
  </si>
  <si>
    <t>ATM Fee</t>
  </si>
  <si>
    <t>Airport Tax</t>
  </si>
  <si>
    <t>Consulting</t>
  </si>
  <si>
    <t>EXPENSE TOTALS FROM PAGE 7</t>
  </si>
  <si>
    <t>EXPENSE TOTALS FROM PAGE 8</t>
  </si>
  <si>
    <t>EXPENSE TOTALS FROM PAGE 9</t>
  </si>
  <si>
    <t>EXPENSE TOTALS FROM PAGE 10</t>
  </si>
  <si>
    <t>Trip Reference No:</t>
  </si>
  <si>
    <t xml:space="preserve">Customer: </t>
  </si>
  <si>
    <t xml:space="preserve">Trip Purpose: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</si>
</sst>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.0000"/>
  </numFmts>
  <fonts count="29" x14ac:knownFonts="1">
    <font>
      <sz val="10"/>
      <name val="Arial"/>
    </font>
    <font>
      <b/>
      <sz val="10"/>
      <name val="Arial"/>
    </font>
    <font>
      <sz val="10"/>
      <name val="Arial"/>
    </font>
    <font>
      <sz val="10"/>
      <name val="Helvetica"/>
      <family val="2"/>
    </font>
    <font>
      <sz val="9"/>
      <name val="Arial"/>
    </font>
    <font>
      <sz val="8"/>
      <name val="Helvetica"/>
      <family val="2"/>
    </font>
    <font>
      <b/>
      <sz val="12"/>
      <name val="Helvetica"/>
    </font>
    <font>
      <b/>
      <sz val="9"/>
      <name val="Helvetica"/>
    </font>
    <font>
      <b/>
      <sz val="10"/>
      <name val="Helvetica"/>
      <family val="2"/>
    </font>
    <font>
      <sz val="8"/>
      <color indexed="10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9"/>
      <name val="Helvetica"/>
      <family val="2"/>
    </font>
    <font>
      <b/>
      <sz val="9"/>
      <name val="Helvetica"/>
      <family val="2"/>
    </font>
    <font>
      <sz val="7"/>
      <name val="Helvetica"/>
      <family val="2"/>
    </font>
    <font>
      <sz val="10"/>
      <color indexed="8"/>
      <name val="Helvetica"/>
      <family val="2"/>
    </font>
    <font>
      <vertAlign val="superscript"/>
      <sz val="8"/>
      <name val="Helvetica"/>
      <family val="2"/>
    </font>
    <font>
      <b/>
      <sz val="8"/>
      <name val="Helvetica"/>
      <family val="2"/>
    </font>
    <font>
      <sz val="8"/>
      <name val="Arial"/>
    </font>
    <font>
      <sz val="10"/>
      <name val="Arial"/>
    </font>
    <font>
      <sz val="9"/>
      <name val="Helvetica"/>
    </font>
    <font>
      <sz val="9"/>
      <name val="Arial"/>
      <family val="2"/>
    </font>
    <font>
      <b/>
      <sz val="9"/>
      <name val="Times New Roman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Helvetica"/>
    </font>
    <font>
      <u/>
      <sz val="10"/>
      <name val="Helvetica"/>
    </font>
    <font>
      <sz val="8"/>
      <name val="Helvetica"/>
    </font>
    <font>
      <sz val="12"/>
      <name val="Helvetica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3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Continuous" vertical="center"/>
    </xf>
    <xf numFmtId="0" fontId="12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3" fillId="0" borderId="0" xfId="0" applyFont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4" fillId="0" borderId="0" xfId="0" applyFont="1" applyBorder="1"/>
    <xf numFmtId="0" fontId="12" fillId="0" borderId="1" xfId="0" applyFont="1" applyBorder="1" applyAlignment="1">
      <alignment horizontal="centerContinuous"/>
    </xf>
    <xf numFmtId="0" fontId="12" fillId="0" borderId="2" xfId="0" applyFont="1" applyBorder="1" applyAlignment="1">
      <alignment horizontal="centerContinuous"/>
    </xf>
    <xf numFmtId="0" fontId="12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9" fillId="0" borderId="0" xfId="0" applyFont="1" applyBorder="1"/>
    <xf numFmtId="0" fontId="5" fillId="2" borderId="0" xfId="0" applyFont="1" applyFill="1" applyBorder="1" applyAlignment="1">
      <alignment horizontal="center"/>
    </xf>
    <xf numFmtId="0" fontId="18" fillId="0" borderId="0" xfId="0" applyFont="1" applyBorder="1" applyProtection="1">
      <protection locked="0"/>
    </xf>
    <xf numFmtId="0" fontId="5" fillId="0" borderId="4" xfId="0" applyFont="1" applyBorder="1" applyAlignment="1" applyProtection="1">
      <alignment horizontal="centerContinuous"/>
      <protection locked="0"/>
    </xf>
    <xf numFmtId="0" fontId="5" fillId="0" borderId="4" xfId="0" applyFont="1" applyBorder="1" applyProtection="1">
      <protection locked="0"/>
    </xf>
    <xf numFmtId="0" fontId="5" fillId="0" borderId="4" xfId="0" applyFont="1" applyBorder="1" applyAlignment="1" applyProtection="1">
      <protection locked="0"/>
    </xf>
    <xf numFmtId="0" fontId="5" fillId="0" borderId="2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18" fillId="0" borderId="0" xfId="0" applyFont="1" applyAlignment="1"/>
    <xf numFmtId="0" fontId="0" fillId="0" borderId="0" xfId="0" applyAlignment="1"/>
    <xf numFmtId="0" fontId="2" fillId="0" borderId="0" xfId="0" applyFont="1" applyBorder="1"/>
    <xf numFmtId="0" fontId="5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Continuous"/>
    </xf>
    <xf numFmtId="0" fontId="3" fillId="0" borderId="6" xfId="0" applyFont="1" applyBorder="1"/>
    <xf numFmtId="0" fontId="9" fillId="0" borderId="6" xfId="0" applyFont="1" applyBorder="1" applyAlignment="1" applyProtection="1">
      <alignment horizontal="centerContinuous"/>
      <protection locked="0"/>
    </xf>
    <xf numFmtId="0" fontId="12" fillId="0" borderId="7" xfId="0" applyFont="1" applyBorder="1" applyAlignment="1">
      <alignment horizontal="left"/>
    </xf>
    <xf numFmtId="14" fontId="5" fillId="0" borderId="7" xfId="0" applyNumberFormat="1" applyFont="1" applyBorder="1" applyAlignment="1" applyProtection="1">
      <alignment horizontal="center"/>
      <protection locked="0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2" fontId="12" fillId="0" borderId="7" xfId="0" applyNumberFormat="1" applyFont="1" applyBorder="1" applyAlignment="1" applyProtection="1">
      <alignment horizontal="right"/>
      <protection locked="0"/>
    </xf>
    <xf numFmtId="2" fontId="12" fillId="0" borderId="7" xfId="0" applyNumberFormat="1" applyFont="1" applyBorder="1" applyAlignment="1" applyProtection="1">
      <alignment horizontal="right"/>
      <protection hidden="1"/>
    </xf>
    <xf numFmtId="0" fontId="12" fillId="0" borderId="7" xfId="0" applyFont="1" applyBorder="1"/>
    <xf numFmtId="0" fontId="12" fillId="0" borderId="7" xfId="0" applyFont="1" applyBorder="1" applyProtection="1">
      <protection locked="0"/>
    </xf>
    <xf numFmtId="0" fontId="13" fillId="0" borderId="7" xfId="0" applyFont="1" applyBorder="1"/>
    <xf numFmtId="44" fontId="12" fillId="3" borderId="7" xfId="2" applyFont="1" applyFill="1" applyBorder="1" applyAlignment="1" applyProtection="1">
      <alignment horizontal="right"/>
      <protection locked="0" hidden="1"/>
    </xf>
    <xf numFmtId="4" fontId="13" fillId="0" borderId="7" xfId="1" applyNumberFormat="1" applyFont="1" applyBorder="1" applyAlignment="1" applyProtection="1">
      <alignment horizontal="right"/>
      <protection locked="0"/>
    </xf>
    <xf numFmtId="0" fontId="3" fillId="0" borderId="6" xfId="0" applyFont="1" applyBorder="1" applyAlignment="1" applyProtection="1">
      <alignment horizontal="centerContinuous"/>
      <protection locked="0"/>
    </xf>
    <xf numFmtId="0" fontId="5" fillId="2" borderId="5" xfId="0" applyFont="1" applyFill="1" applyBorder="1" applyAlignment="1">
      <alignment horizontal="center"/>
    </xf>
    <xf numFmtId="2" fontId="5" fillId="0" borderId="8" xfId="0" applyNumberFormat="1" applyFont="1" applyBorder="1" applyAlignment="1" applyProtection="1">
      <alignment horizontal="centerContinuous"/>
      <protection hidden="1"/>
    </xf>
    <xf numFmtId="2" fontId="5" fillId="0" borderId="6" xfId="0" applyNumberFormat="1" applyFont="1" applyBorder="1" applyAlignment="1" applyProtection="1">
      <alignment horizontal="centerContinuous"/>
      <protection hidden="1"/>
    </xf>
    <xf numFmtId="2" fontId="5" fillId="0" borderId="7" xfId="0" applyNumberFormat="1" applyFont="1" applyBorder="1" applyAlignment="1" applyProtection="1">
      <alignment horizontal="centerContinuous"/>
      <protection hidden="1"/>
    </xf>
    <xf numFmtId="2" fontId="5" fillId="0" borderId="6" xfId="0" applyNumberFormat="1" applyFont="1" applyBorder="1" applyAlignment="1" applyProtection="1">
      <alignment horizontal="left"/>
      <protection hidden="1"/>
    </xf>
    <xf numFmtId="0" fontId="13" fillId="0" borderId="8" xfId="0" applyFont="1" applyBorder="1" applyProtection="1">
      <protection locked="0"/>
    </xf>
    <xf numFmtId="2" fontId="5" fillId="0" borderId="8" xfId="0" applyNumberFormat="1" applyFont="1" applyBorder="1" applyAlignment="1" applyProtection="1">
      <alignment horizontal="right"/>
      <protection locked="0" hidden="1"/>
    </xf>
    <xf numFmtId="2" fontId="5" fillId="0" borderId="6" xfId="0" applyNumberFormat="1" applyFont="1" applyBorder="1" applyAlignment="1" applyProtection="1">
      <alignment horizontal="right"/>
      <protection locked="0" hidden="1"/>
    </xf>
    <xf numFmtId="2" fontId="12" fillId="0" borderId="7" xfId="0" applyNumberFormat="1" applyFont="1" applyBorder="1" applyAlignment="1" applyProtection="1">
      <alignment horizontal="right"/>
      <protection locked="0" hidden="1"/>
    </xf>
    <xf numFmtId="2" fontId="12" fillId="0" borderId="6" xfId="0" applyNumberFormat="1" applyFont="1" applyBorder="1" applyAlignment="1" applyProtection="1">
      <alignment horizontal="right"/>
      <protection locked="0" hidden="1"/>
    </xf>
    <xf numFmtId="2" fontId="12" fillId="3" borderId="7" xfId="0" applyNumberFormat="1" applyFont="1" applyFill="1" applyBorder="1" applyAlignment="1" applyProtection="1">
      <alignment horizontal="right"/>
      <protection locked="0"/>
    </xf>
    <xf numFmtId="2" fontId="5" fillId="0" borderId="6" xfId="0" applyNumberFormat="1" applyFont="1" applyBorder="1" applyAlignment="1" applyProtection="1">
      <alignment horizontal="right"/>
      <protection hidden="1"/>
    </xf>
    <xf numFmtId="0" fontId="5" fillId="0" borderId="7" xfId="0" applyFont="1" applyBorder="1" applyAlignment="1" applyProtection="1">
      <protection locked="0"/>
    </xf>
    <xf numFmtId="0" fontId="5" fillId="0" borderId="7" xfId="0" applyFont="1" applyBorder="1" applyAlignment="1" applyProtection="1">
      <alignment horizontal="centerContinuous"/>
      <protection locked="0"/>
    </xf>
    <xf numFmtId="0" fontId="5" fillId="0" borderId="6" xfId="0" applyFont="1" applyBorder="1" applyAlignment="1" applyProtection="1">
      <alignment horizontal="left"/>
      <protection locked="0"/>
    </xf>
    <xf numFmtId="0" fontId="5" fillId="0" borderId="8" xfId="0" applyFont="1" applyBorder="1" applyAlignment="1" applyProtection="1">
      <alignment horizontal="left"/>
      <protection locked="0"/>
    </xf>
    <xf numFmtId="0" fontId="5" fillId="0" borderId="7" xfId="0" applyFont="1" applyBorder="1" applyProtection="1">
      <protection locked="0"/>
    </xf>
    <xf numFmtId="0" fontId="5" fillId="0" borderId="9" xfId="0" applyFont="1" applyBorder="1" applyAlignment="1" applyProtection="1">
      <alignment horizontal="left"/>
      <protection locked="0"/>
    </xf>
    <xf numFmtId="0" fontId="5" fillId="0" borderId="6" xfId="0" applyFont="1" applyBorder="1" applyAlignment="1">
      <alignment horizontal="centerContinuous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6" xfId="0" applyFont="1" applyBorder="1" applyAlignment="1">
      <alignment horizontal="centerContinuous" vertical="center"/>
    </xf>
    <xf numFmtId="0" fontId="20" fillId="0" borderId="7" xfId="0" applyFont="1" applyBorder="1" applyAlignment="1">
      <alignment horizontal="centerContinuous"/>
    </xf>
    <xf numFmtId="0" fontId="12" fillId="0" borderId="7" xfId="0" applyFont="1" applyBorder="1" applyAlignment="1">
      <alignment horizontal="centerContinuous"/>
    </xf>
    <xf numFmtId="2" fontId="8" fillId="0" borderId="6" xfId="0" applyNumberFormat="1" applyFont="1" applyBorder="1" applyAlignment="1" applyProtection="1">
      <alignment horizontal="centerContinuous" vertical="center"/>
      <protection hidden="1"/>
    </xf>
    <xf numFmtId="2" fontId="8" fillId="0" borderId="9" xfId="0" applyNumberFormat="1" applyFont="1" applyBorder="1" applyAlignment="1" applyProtection="1">
      <alignment horizontal="centerContinuous" vertical="center"/>
      <protection hidden="1"/>
    </xf>
    <xf numFmtId="2" fontId="13" fillId="3" borderId="6" xfId="0" applyNumberFormat="1" applyFont="1" applyFill="1" applyBorder="1" applyAlignment="1" applyProtection="1">
      <alignment horizontal="centerContinuous" vertical="center"/>
      <protection hidden="1"/>
    </xf>
    <xf numFmtId="2" fontId="13" fillId="0" borderId="6" xfId="0" applyNumberFormat="1" applyFont="1" applyBorder="1" applyAlignment="1" applyProtection="1">
      <alignment horizontal="centerContinuous" vertical="center"/>
      <protection hidden="1"/>
    </xf>
    <xf numFmtId="1" fontId="12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centerContinuous"/>
    </xf>
    <xf numFmtId="0" fontId="11" fillId="0" borderId="0" xfId="0" applyFont="1" applyBorder="1" applyAlignment="1" applyProtection="1">
      <alignment horizontal="centerContinuous" vertical="center"/>
    </xf>
    <xf numFmtId="0" fontId="0" fillId="0" borderId="0" xfId="0" applyBorder="1" applyProtection="1"/>
    <xf numFmtId="0" fontId="12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3" fillId="0" borderId="6" xfId="0" applyFont="1" applyBorder="1" applyAlignment="1" applyProtection="1">
      <alignment horizontal="centerContinuous"/>
    </xf>
    <xf numFmtId="0" fontId="0" fillId="0" borderId="0" xfId="0" applyProtection="1"/>
    <xf numFmtId="0" fontId="3" fillId="0" borderId="0" xfId="0" applyFont="1" applyBorder="1" applyAlignment="1" applyProtection="1">
      <alignment horizontal="left"/>
    </xf>
    <xf numFmtId="0" fontId="5" fillId="0" borderId="0" xfId="0" applyFont="1" applyAlignment="1" applyProtection="1"/>
    <xf numFmtId="0" fontId="12" fillId="0" borderId="0" xfId="0" applyFont="1" applyAlignment="1" applyProtection="1"/>
    <xf numFmtId="0" fontId="14" fillId="0" borderId="10" xfId="0" applyFont="1" applyBorder="1" applyAlignment="1" applyProtection="1">
      <alignment vertical="top"/>
    </xf>
    <xf numFmtId="0" fontId="14" fillId="0" borderId="0" xfId="0" applyFont="1" applyBorder="1" applyAlignment="1" applyProtection="1">
      <alignment horizontal="right" vertical="top"/>
    </xf>
    <xf numFmtId="0" fontId="14" fillId="0" borderId="10" xfId="0" applyFont="1" applyBorder="1" applyAlignment="1" applyProtection="1">
      <alignment horizontal="left" vertical="top"/>
    </xf>
    <xf numFmtId="0" fontId="14" fillId="0" borderId="11" xfId="0" applyFont="1" applyBorder="1" applyAlignment="1" applyProtection="1">
      <alignment horizontal="right" vertical="top"/>
    </xf>
    <xf numFmtId="0" fontId="3" fillId="0" borderId="0" xfId="0" applyFont="1" applyProtection="1"/>
    <xf numFmtId="0" fontId="3" fillId="0" borderId="6" xfId="0" applyFont="1" applyBorder="1" applyProtection="1"/>
    <xf numFmtId="0" fontId="3" fillId="0" borderId="0" xfId="0" applyFont="1" applyAlignment="1" applyProtection="1">
      <alignment horizontal="centerContinuous"/>
    </xf>
    <xf numFmtId="0" fontId="3" fillId="0" borderId="8" xfId="0" applyFont="1" applyBorder="1" applyAlignment="1" applyProtection="1">
      <alignment horizontal="centerContinuous"/>
    </xf>
    <xf numFmtId="0" fontId="0" fillId="0" borderId="6" xfId="0" applyBorder="1" applyProtection="1"/>
    <xf numFmtId="0" fontId="0" fillId="0" borderId="8" xfId="0" applyBorder="1" applyProtection="1"/>
    <xf numFmtId="0" fontId="0" fillId="0" borderId="9" xfId="0" applyBorder="1" applyProtection="1"/>
    <xf numFmtId="14" fontId="14" fillId="0" borderId="10" xfId="0" applyNumberFormat="1" applyFont="1" applyBorder="1" applyAlignment="1" applyProtection="1">
      <alignment horizontal="left" vertical="top"/>
    </xf>
    <xf numFmtId="0" fontId="3" fillId="0" borderId="8" xfId="0" applyFont="1" applyBorder="1" applyProtection="1"/>
    <xf numFmtId="0" fontId="3" fillId="0" borderId="8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Continuous"/>
    </xf>
    <xf numFmtId="0" fontId="13" fillId="0" borderId="7" xfId="0" applyFont="1" applyBorder="1" applyAlignment="1" applyProtection="1">
      <alignment horizontal="center" vertical="center"/>
    </xf>
    <xf numFmtId="0" fontId="17" fillId="0" borderId="7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/>
    <xf numFmtId="0" fontId="12" fillId="0" borderId="7" xfId="0" applyFont="1" applyBorder="1" applyAlignment="1" applyProtection="1">
      <alignment horizontal="centerContinuous" wrapText="1"/>
    </xf>
    <xf numFmtId="0" fontId="12" fillId="2" borderId="7" xfId="0" applyFont="1" applyFill="1" applyBorder="1" applyAlignment="1" applyProtection="1">
      <alignment horizontal="center"/>
    </xf>
    <xf numFmtId="0" fontId="12" fillId="2" borderId="7" xfId="0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wrapText="1"/>
    </xf>
    <xf numFmtId="2" fontId="12" fillId="0" borderId="7" xfId="0" applyNumberFormat="1" applyFont="1" applyBorder="1" applyAlignment="1" applyProtection="1">
      <alignment horizontal="right"/>
    </xf>
    <xf numFmtId="0" fontId="12" fillId="0" borderId="7" xfId="0" applyFont="1" applyBorder="1" applyProtection="1"/>
    <xf numFmtId="0" fontId="13" fillId="0" borderId="7" xfId="0" applyFont="1" applyBorder="1" applyProtection="1"/>
    <xf numFmtId="0" fontId="13" fillId="0" borderId="12" xfId="0" applyFont="1" applyBorder="1" applyAlignment="1" applyProtection="1">
      <alignment horizontal="centerContinuous" vertical="center"/>
    </xf>
    <xf numFmtId="0" fontId="13" fillId="0" borderId="9" xfId="0" applyFont="1" applyBorder="1" applyAlignment="1" applyProtection="1">
      <alignment horizontal="centerContinuous" vertical="center"/>
    </xf>
    <xf numFmtId="0" fontId="5" fillId="0" borderId="8" xfId="0" applyFont="1" applyBorder="1" applyAlignment="1" applyProtection="1">
      <alignment horizontal="centerContinuous"/>
    </xf>
    <xf numFmtId="2" fontId="12" fillId="3" borderId="7" xfId="0" applyNumberFormat="1" applyFont="1" applyFill="1" applyBorder="1" applyAlignment="1" applyProtection="1">
      <alignment horizontal="right"/>
    </xf>
    <xf numFmtId="0" fontId="17" fillId="0" borderId="6" xfId="0" applyFont="1" applyBorder="1" applyProtection="1"/>
    <xf numFmtId="0" fontId="5" fillId="0" borderId="6" xfId="0" applyFont="1" applyBorder="1" applyAlignment="1" applyProtection="1"/>
    <xf numFmtId="0" fontId="16" fillId="0" borderId="0" xfId="0" applyFont="1" applyAlignment="1" applyProtection="1">
      <alignment horizontal="centerContinuous" vertical="center"/>
    </xf>
    <xf numFmtId="0" fontId="0" fillId="0" borderId="0" xfId="0" applyAlignment="1" applyProtection="1">
      <alignment horizontal="centerContinuous" vertical="center"/>
    </xf>
    <xf numFmtId="0" fontId="3" fillId="0" borderId="6" xfId="0" applyFont="1" applyBorder="1" applyProtection="1">
      <protection locked="0"/>
    </xf>
    <xf numFmtId="2" fontId="22" fillId="0" borderId="7" xfId="0" applyNumberFormat="1" applyFont="1" applyBorder="1" applyAlignment="1" applyProtection="1">
      <alignment horizontal="right"/>
    </xf>
    <xf numFmtId="2" fontId="13" fillId="0" borderId="7" xfId="0" applyNumberFormat="1" applyFont="1" applyBorder="1" applyAlignment="1" applyProtection="1">
      <alignment horizontal="right"/>
      <protection locked="0"/>
    </xf>
    <xf numFmtId="2" fontId="13" fillId="0" borderId="7" xfId="0" applyNumberFormat="1" applyFont="1" applyBorder="1" applyAlignment="1" applyProtection="1">
      <alignment horizontal="right"/>
      <protection hidden="1"/>
    </xf>
    <xf numFmtId="0" fontId="9" fillId="0" borderId="6" xfId="0" applyFont="1" applyBorder="1" applyAlignment="1" applyProtection="1">
      <alignment horizontal="centerContinuous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Continuous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right"/>
    </xf>
    <xf numFmtId="0" fontId="3" fillId="0" borderId="6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left"/>
    </xf>
    <xf numFmtId="0" fontId="5" fillId="2" borderId="11" xfId="0" applyFont="1" applyFill="1" applyBorder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/>
    </xf>
    <xf numFmtId="0" fontId="5" fillId="2" borderId="7" xfId="0" applyFont="1" applyFill="1" applyBorder="1" applyAlignment="1" applyProtection="1">
      <alignment horizontal="center" vertical="center"/>
    </xf>
    <xf numFmtId="2" fontId="13" fillId="0" borderId="7" xfId="0" applyNumberFormat="1" applyFont="1" applyBorder="1" applyAlignment="1" applyProtection="1">
      <alignment horizontal="right"/>
    </xf>
    <xf numFmtId="44" fontId="12" fillId="3" borderId="7" xfId="2" applyFont="1" applyFill="1" applyBorder="1" applyAlignment="1" applyProtection="1">
      <alignment horizontal="right"/>
      <protection hidden="1"/>
    </xf>
    <xf numFmtId="0" fontId="13" fillId="0" borderId="7" xfId="0" applyFont="1" applyBorder="1" applyAlignment="1" applyProtection="1">
      <alignment horizontal="left"/>
    </xf>
    <xf numFmtId="4" fontId="13" fillId="0" borderId="7" xfId="1" applyNumberFormat="1" applyFont="1" applyBorder="1" applyAlignment="1" applyProtection="1">
      <alignment horizontal="righ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6" fillId="0" borderId="6" xfId="0" applyFont="1" applyBorder="1" applyAlignment="1" applyProtection="1">
      <alignment horizontal="centerContinuous"/>
    </xf>
    <xf numFmtId="0" fontId="7" fillId="0" borderId="6" xfId="0" applyFont="1" applyBorder="1" applyAlignment="1" applyProtection="1">
      <alignment horizontal="centerContinuous"/>
    </xf>
    <xf numFmtId="0" fontId="7" fillId="0" borderId="6" xfId="0" applyFont="1" applyBorder="1" applyAlignment="1" applyProtection="1">
      <alignment horizontal="centerContinuous" vertical="center"/>
    </xf>
    <xf numFmtId="0" fontId="20" fillId="0" borderId="7" xfId="0" applyFont="1" applyBorder="1" applyAlignment="1" applyProtection="1">
      <alignment horizontal="centerContinuous"/>
    </xf>
    <xf numFmtId="0" fontId="12" fillId="0" borderId="7" xfId="0" applyFont="1" applyBorder="1" applyAlignment="1" applyProtection="1">
      <alignment horizontal="centerContinuous"/>
    </xf>
    <xf numFmtId="0" fontId="4" fillId="0" borderId="0" xfId="0" applyFont="1" applyBorder="1" applyProtection="1"/>
    <xf numFmtId="0" fontId="18" fillId="0" borderId="0" xfId="0" applyFont="1" applyBorder="1" applyProtection="1"/>
    <xf numFmtId="0" fontId="12" fillId="0" borderId="1" xfId="0" applyFont="1" applyBorder="1" applyAlignment="1" applyProtection="1">
      <alignment horizontal="centerContinuous"/>
    </xf>
    <xf numFmtId="0" fontId="12" fillId="0" borderId="2" xfId="0" applyFont="1" applyBorder="1" applyAlignment="1" applyProtection="1">
      <alignment horizontal="centerContinuous"/>
    </xf>
    <xf numFmtId="0" fontId="12" fillId="0" borderId="3" xfId="0" applyFont="1" applyBorder="1" applyAlignment="1" applyProtection="1">
      <alignment horizontal="centerContinuous"/>
    </xf>
    <xf numFmtId="0" fontId="4" fillId="0" borderId="3" xfId="0" applyFont="1" applyBorder="1" applyAlignment="1" applyProtection="1">
      <alignment horizontal="centerContinuous"/>
    </xf>
    <xf numFmtId="0" fontId="19" fillId="0" borderId="0" xfId="0" applyFont="1" applyBorder="1" applyProtection="1"/>
    <xf numFmtId="0" fontId="18" fillId="0" borderId="0" xfId="0" applyFont="1" applyProtection="1"/>
    <xf numFmtId="0" fontId="18" fillId="0" borderId="0" xfId="0" applyFont="1" applyAlignment="1" applyProtection="1"/>
    <xf numFmtId="0" fontId="18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/>
    </xf>
    <xf numFmtId="0" fontId="15" fillId="0" borderId="6" xfId="0" applyFont="1" applyBorder="1" applyAlignment="1" applyProtection="1">
      <alignment horizontal="centerContinuous"/>
    </xf>
    <xf numFmtId="0" fontId="24" fillId="0" borderId="0" xfId="0" applyFont="1" applyProtection="1"/>
    <xf numFmtId="0" fontId="0" fillId="0" borderId="0" xfId="0" applyAlignment="1" applyProtection="1">
      <alignment horizontal="right"/>
    </xf>
    <xf numFmtId="0" fontId="1" fillId="0" borderId="0" xfId="0" applyFont="1" applyProtection="1"/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21" fillId="0" borderId="0" xfId="0" applyFont="1" applyProtection="1"/>
    <xf numFmtId="0" fontId="2" fillId="0" borderId="0" xfId="0" applyFont="1" applyProtection="1"/>
    <xf numFmtId="0" fontId="25" fillId="0" borderId="0" xfId="0" applyFont="1" applyBorder="1" applyAlignment="1" applyProtection="1">
      <alignment horizontal="right"/>
    </xf>
    <xf numFmtId="0" fontId="26" fillId="0" borderId="0" xfId="0" applyFont="1" applyAlignment="1" applyProtection="1">
      <alignment horizontal="left"/>
    </xf>
    <xf numFmtId="0" fontId="5" fillId="2" borderId="0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/>
    </xf>
    <xf numFmtId="0" fontId="21" fillId="0" borderId="6" xfId="0" applyFont="1" applyBorder="1" applyProtection="1">
      <protection locked="0"/>
    </xf>
    <xf numFmtId="164" fontId="13" fillId="0" borderId="7" xfId="0" applyNumberFormat="1" applyFont="1" applyBorder="1" applyAlignment="1" applyProtection="1">
      <alignment horizontal="right"/>
      <protection locked="0"/>
    </xf>
    <xf numFmtId="164" fontId="13" fillId="0" borderId="7" xfId="0" applyNumberFormat="1" applyFont="1" applyBorder="1" applyAlignment="1" applyProtection="1">
      <alignment horizontal="right"/>
      <protection hidden="1"/>
    </xf>
    <xf numFmtId="164" fontId="12" fillId="0" borderId="7" xfId="0" applyNumberFormat="1" applyFont="1" applyBorder="1" applyAlignment="1" applyProtection="1">
      <alignment horizontal="right"/>
    </xf>
    <xf numFmtId="2" fontId="23" fillId="0" borderId="6" xfId="0" applyNumberFormat="1" applyFont="1" applyBorder="1" applyProtection="1">
      <protection locked="0"/>
    </xf>
    <xf numFmtId="7" fontId="12" fillId="0" borderId="7" xfId="0" applyNumberFormat="1" applyFont="1" applyBorder="1" applyAlignment="1" applyProtection="1">
      <alignment horizontal="right"/>
      <protection hidden="1"/>
    </xf>
    <xf numFmtId="7" fontId="13" fillId="0" borderId="7" xfId="1" applyNumberFormat="1" applyFont="1" applyBorder="1" applyAlignment="1" applyProtection="1">
      <alignment horizontal="right"/>
    </xf>
    <xf numFmtId="7" fontId="12" fillId="0" borderId="7" xfId="0" applyNumberFormat="1" applyFont="1" applyBorder="1" applyAlignment="1" applyProtection="1">
      <alignment horizontal="right"/>
    </xf>
    <xf numFmtId="7" fontId="12" fillId="3" borderId="7" xfId="2" applyNumberFormat="1" applyFont="1" applyFill="1" applyBorder="1" applyAlignment="1" applyProtection="1">
      <alignment horizontal="right"/>
      <protection hidden="1"/>
    </xf>
    <xf numFmtId="15" fontId="3" fillId="0" borderId="6" xfId="0" applyNumberFormat="1" applyFont="1" applyBorder="1" applyAlignment="1" applyProtection="1">
      <alignment horizontal="centerContinuous" vertical="center"/>
      <protection locked="0"/>
    </xf>
    <xf numFmtId="0" fontId="27" fillId="0" borderId="7" xfId="0" applyFont="1" applyBorder="1" applyAlignment="1" applyProtection="1"/>
    <xf numFmtId="0" fontId="27" fillId="0" borderId="7" xfId="0" applyFont="1" applyBorder="1" applyAlignment="1"/>
    <xf numFmtId="15" fontId="3" fillId="0" borderId="6" xfId="0" applyNumberFormat="1" applyFont="1" applyBorder="1" applyAlignment="1" applyProtection="1">
      <alignment horizontal="centerContinuous"/>
      <protection locked="0"/>
    </xf>
    <xf numFmtId="0" fontId="5" fillId="0" borderId="7" xfId="0" applyFont="1" applyBorder="1" applyAlignment="1" applyProtection="1">
      <alignment horizontal="center" wrapText="1"/>
      <protection locked="0"/>
    </xf>
    <xf numFmtId="0" fontId="5" fillId="0" borderId="7" xfId="0" applyFont="1" applyBorder="1" applyAlignment="1" applyProtection="1">
      <alignment wrapText="1"/>
      <protection locked="0"/>
    </xf>
    <xf numFmtId="0" fontId="28" fillId="0" borderId="0" xfId="0" applyFont="1" applyBorder="1" applyAlignment="1">
      <alignment horizontal="centerContinuous" vertical="center"/>
    </xf>
    <xf numFmtId="44" fontId="5" fillId="0" borderId="7" xfId="2" applyFont="1" applyBorder="1" applyProtection="1">
      <protection locked="0"/>
    </xf>
    <xf numFmtId="44" fontId="5" fillId="0" borderId="4" xfId="2" applyFont="1" applyBorder="1" applyProtection="1">
      <protection locked="0"/>
    </xf>
    <xf numFmtId="44" fontId="5" fillId="0" borderId="7" xfId="2" applyFont="1" applyBorder="1" applyAlignment="1" applyProtection="1">
      <protection locked="0"/>
    </xf>
    <xf numFmtId="44" fontId="4" fillId="0" borderId="3" xfId="2" applyFont="1" applyBorder="1" applyAlignment="1">
      <alignment horizontal="centerContinuous"/>
    </xf>
    <xf numFmtId="165" fontId="3" fillId="0" borderId="6" xfId="0" applyNumberFormat="1" applyFont="1" applyBorder="1" applyAlignment="1" applyProtection="1">
      <alignment horizontal="left"/>
      <protection locked="0"/>
    </xf>
    <xf numFmtId="0" fontId="20" fillId="0" borderId="0" xfId="0" applyFont="1" applyBorder="1" applyAlignment="1">
      <alignment horizontal="centerContinuous"/>
    </xf>
    <xf numFmtId="0" fontId="10" fillId="0" borderId="0" xfId="0" applyFont="1" applyBorder="1" applyAlignment="1" applyProtection="1"/>
    <xf numFmtId="0" fontId="5" fillId="0" borderId="0" xfId="0" applyFont="1" applyAlignment="1" applyProtection="1">
      <alignment vertical="top"/>
    </xf>
    <xf numFmtId="0" fontId="14" fillId="0" borderId="13" xfId="0" applyFont="1" applyBorder="1" applyAlignment="1" applyProtection="1">
      <alignment horizontal="left" vertical="top"/>
    </xf>
    <xf numFmtId="0" fontId="14" fillId="0" borderId="14" xfId="0" applyFont="1" applyBorder="1" applyAlignment="1" applyProtection="1">
      <alignment horizontal="right" vertical="top"/>
    </xf>
    <xf numFmtId="0" fontId="14" fillId="0" borderId="15" xfId="0" applyFont="1" applyBorder="1" applyAlignment="1" applyProtection="1">
      <alignment horizontal="right" vertical="top"/>
    </xf>
    <xf numFmtId="0" fontId="14" fillId="0" borderId="14" xfId="0" applyFont="1" applyBorder="1" applyAlignment="1" applyProtection="1">
      <alignment horizontal="left" vertical="top"/>
    </xf>
    <xf numFmtId="1" fontId="12" fillId="0" borderId="7" xfId="0" applyNumberFormat="1" applyFont="1" applyBorder="1" applyAlignment="1" applyProtection="1">
      <alignment horizontal="center"/>
      <protection locked="0"/>
    </xf>
    <xf numFmtId="0" fontId="12" fillId="2" borderId="7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vertical="center"/>
    </xf>
    <xf numFmtId="0" fontId="6" fillId="0" borderId="0" xfId="0" applyFont="1" applyBorder="1" applyAlignment="1">
      <alignment horizontal="centerContinuous"/>
    </xf>
    <xf numFmtId="0" fontId="6" fillId="0" borderId="0" xfId="0" applyFont="1" applyBorder="1" applyAlignment="1" applyProtection="1">
      <alignment horizontal="centerContinuous"/>
    </xf>
    <xf numFmtId="14" fontId="5" fillId="0" borderId="7" xfId="0" applyNumberFormat="1" applyFont="1" applyBorder="1" applyAlignment="1" applyProtection="1">
      <alignment horizontal="center" wrapText="1"/>
      <protection locked="0"/>
    </xf>
    <xf numFmtId="16" fontId="5" fillId="0" borderId="6" xfId="0" applyNumberFormat="1" applyFont="1" applyBorder="1" applyAlignment="1" applyProtection="1">
      <alignment horizontal="left"/>
      <protection locked="0"/>
    </xf>
    <xf numFmtId="0" fontId="0" fillId="0" borderId="13" xfId="0" applyBorder="1"/>
    <xf numFmtId="2" fontId="13" fillId="3" borderId="13" xfId="0" applyNumberFormat="1" applyFont="1" applyFill="1" applyBorder="1" applyAlignment="1" applyProtection="1">
      <alignment horizontal="centerContinuous" vertical="center"/>
      <protection hidden="1"/>
    </xf>
    <xf numFmtId="2" fontId="5" fillId="0" borderId="8" xfId="0" applyNumberFormat="1" applyFont="1" applyBorder="1" applyAlignment="1" applyProtection="1">
      <alignment horizontal="left"/>
      <protection hidden="1"/>
    </xf>
    <xf numFmtId="0" fontId="17" fillId="0" borderId="8" xfId="0" applyFont="1" applyBorder="1" applyProtection="1"/>
    <xf numFmtId="0" fontId="0" fillId="0" borderId="14" xfId="0" applyBorder="1"/>
    <xf numFmtId="0" fontId="0" fillId="0" borderId="11" xfId="0" applyBorder="1" applyProtection="1"/>
    <xf numFmtId="0" fontId="3" fillId="0" borderId="11" xfId="0" applyFont="1" applyBorder="1" applyProtection="1"/>
    <xf numFmtId="0" fontId="0" fillId="0" borderId="15" xfId="0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36"/>
  <sheetViews>
    <sheetView topLeftCell="A2" workbookViewId="0">
      <selection activeCell="M29" sqref="M29"/>
    </sheetView>
  </sheetViews>
  <sheetFormatPr defaultRowHeight="12.75" x14ac:dyDescent="0.2"/>
  <cols>
    <col min="1" max="1" width="17.85546875" customWidth="1"/>
    <col min="2" max="2" width="35.42578125" customWidth="1"/>
  </cols>
  <sheetData>
    <row r="1" spans="1:7" ht="15.75" x14ac:dyDescent="0.25">
      <c r="A1" s="176" t="s">
        <v>0</v>
      </c>
      <c r="B1" s="176"/>
      <c r="C1" s="176"/>
      <c r="D1" s="176"/>
      <c r="E1" s="176"/>
      <c r="F1" s="176"/>
      <c r="G1" s="93"/>
    </row>
    <row r="2" spans="1:7" ht="15.75" x14ac:dyDescent="0.25">
      <c r="A2" s="176" t="s">
        <v>1</v>
      </c>
      <c r="B2" s="176"/>
      <c r="C2" s="176"/>
      <c r="D2" s="176"/>
      <c r="E2" s="181" t="s">
        <v>2</v>
      </c>
      <c r="G2" s="93"/>
    </row>
    <row r="3" spans="1:7" x14ac:dyDescent="0.2">
      <c r="A3" s="93"/>
      <c r="B3" s="93"/>
      <c r="C3" s="93"/>
      <c r="D3" s="93"/>
      <c r="E3" s="93"/>
      <c r="F3" s="93"/>
      <c r="G3" s="93"/>
    </row>
    <row r="4" spans="1:7" x14ac:dyDescent="0.2">
      <c r="A4" s="93"/>
      <c r="B4" s="93"/>
      <c r="C4" s="93"/>
      <c r="D4" s="93"/>
      <c r="E4" s="93"/>
      <c r="F4" s="93"/>
      <c r="G4" s="93"/>
    </row>
    <row r="5" spans="1:7" x14ac:dyDescent="0.2">
      <c r="A5" s="93"/>
      <c r="B5" s="93"/>
      <c r="C5" s="93"/>
      <c r="D5" s="93"/>
      <c r="E5" s="93"/>
      <c r="F5" s="93"/>
      <c r="G5" s="93"/>
    </row>
    <row r="6" spans="1:7" x14ac:dyDescent="0.2">
      <c r="A6" s="93" t="s">
        <v>3</v>
      </c>
      <c r="B6" s="93"/>
      <c r="C6" s="93"/>
      <c r="D6" s="93"/>
      <c r="E6" s="93"/>
      <c r="F6" s="93"/>
      <c r="G6" s="93"/>
    </row>
    <row r="7" spans="1:7" x14ac:dyDescent="0.2">
      <c r="A7" s="177"/>
      <c r="B7" s="93"/>
      <c r="C7" s="93"/>
      <c r="D7" s="93"/>
      <c r="E7" s="93"/>
      <c r="F7" s="93"/>
      <c r="G7" s="93"/>
    </row>
    <row r="8" spans="1:7" x14ac:dyDescent="0.2">
      <c r="A8" s="177" t="s">
        <v>4</v>
      </c>
      <c r="B8" s="179"/>
      <c r="C8" s="93"/>
      <c r="D8" s="93"/>
      <c r="E8" s="93"/>
      <c r="F8" s="93"/>
      <c r="G8" s="93"/>
    </row>
    <row r="9" spans="1:7" x14ac:dyDescent="0.2">
      <c r="A9" s="177"/>
      <c r="B9" s="180"/>
      <c r="C9" s="93"/>
      <c r="D9" s="93"/>
      <c r="E9" s="93"/>
      <c r="F9" s="93"/>
      <c r="G9" s="93"/>
    </row>
    <row r="10" spans="1:7" x14ac:dyDescent="0.2">
      <c r="A10" s="177" t="s">
        <v>5</v>
      </c>
      <c r="B10" s="179" t="s">
        <v>102</v>
      </c>
      <c r="C10" s="93"/>
      <c r="D10" s="93"/>
      <c r="E10" s="93"/>
      <c r="F10" s="93"/>
      <c r="G10" s="93"/>
    </row>
    <row r="11" spans="1:7" x14ac:dyDescent="0.2">
      <c r="A11" s="177"/>
      <c r="B11" s="180"/>
      <c r="C11" s="93"/>
      <c r="D11" s="93"/>
      <c r="E11" s="93"/>
      <c r="F11" s="93"/>
      <c r="G11" s="93"/>
    </row>
    <row r="12" spans="1:7" x14ac:dyDescent="0.2">
      <c r="A12" s="177" t="s">
        <v>6</v>
      </c>
      <c r="B12" s="179">
        <v>240</v>
      </c>
      <c r="C12" s="93"/>
      <c r="D12" s="93"/>
      <c r="E12" s="93"/>
      <c r="F12" s="93"/>
      <c r="G12" s="93"/>
    </row>
    <row r="13" spans="1:7" x14ac:dyDescent="0.2">
      <c r="A13" s="177"/>
      <c r="B13" s="180"/>
      <c r="C13" s="93"/>
      <c r="D13" s="93"/>
      <c r="E13" s="93"/>
      <c r="F13" s="93"/>
      <c r="G13" s="93"/>
    </row>
    <row r="14" spans="1:7" x14ac:dyDescent="0.2">
      <c r="A14" s="177" t="s">
        <v>7</v>
      </c>
      <c r="B14" s="179" t="s">
        <v>96</v>
      </c>
      <c r="C14" s="93"/>
      <c r="D14" s="93"/>
      <c r="E14" s="93"/>
      <c r="F14" s="93"/>
      <c r="G14" s="93"/>
    </row>
    <row r="15" spans="1:7" x14ac:dyDescent="0.2">
      <c r="A15" s="177"/>
      <c r="B15" s="180"/>
      <c r="C15" s="93"/>
      <c r="D15" s="93"/>
      <c r="E15" s="93"/>
      <c r="F15" s="93"/>
      <c r="G15" s="93"/>
    </row>
    <row r="16" spans="1:7" x14ac:dyDescent="0.2">
      <c r="A16" s="177" t="s">
        <v>8</v>
      </c>
      <c r="B16" s="179" t="s">
        <v>97</v>
      </c>
      <c r="C16" s="93" t="s">
        <v>9</v>
      </c>
      <c r="D16" s="93"/>
      <c r="E16" s="93"/>
      <c r="F16" s="93"/>
      <c r="G16" s="93"/>
    </row>
    <row r="17" spans="1:7" x14ac:dyDescent="0.2">
      <c r="A17" s="177"/>
      <c r="B17" s="93"/>
      <c r="C17" s="93" t="s">
        <v>10</v>
      </c>
      <c r="D17" s="93"/>
      <c r="E17" s="93"/>
      <c r="F17" s="93"/>
      <c r="G17" s="93"/>
    </row>
    <row r="18" spans="1:7" x14ac:dyDescent="0.2">
      <c r="A18" s="177"/>
      <c r="B18" s="93"/>
      <c r="C18" s="93" t="s">
        <v>11</v>
      </c>
      <c r="D18" s="93"/>
      <c r="E18" s="93"/>
      <c r="F18" s="93"/>
      <c r="G18" s="93"/>
    </row>
    <row r="19" spans="1:7" x14ac:dyDescent="0.2">
      <c r="A19" s="93"/>
      <c r="B19" s="93"/>
      <c r="C19" s="93" t="s">
        <v>12</v>
      </c>
      <c r="D19" s="93"/>
      <c r="E19" s="93"/>
      <c r="F19" s="93"/>
      <c r="G19" s="93"/>
    </row>
    <row r="20" spans="1:7" x14ac:dyDescent="0.2">
      <c r="A20" s="93"/>
      <c r="B20" s="93"/>
      <c r="C20" s="93"/>
      <c r="D20" s="93"/>
      <c r="E20" s="93"/>
      <c r="F20" s="93"/>
      <c r="G20" s="93"/>
    </row>
    <row r="21" spans="1:7" ht="24" x14ac:dyDescent="0.2">
      <c r="A21" s="119" t="s">
        <v>13</v>
      </c>
      <c r="B21" s="179">
        <v>0.46100000000000002</v>
      </c>
      <c r="C21" s="93" t="s">
        <v>14</v>
      </c>
      <c r="D21" s="93"/>
      <c r="E21" s="93" t="s">
        <v>15</v>
      </c>
      <c r="F21" s="93"/>
      <c r="G21" s="93"/>
    </row>
    <row r="22" spans="1:7" x14ac:dyDescent="0.2">
      <c r="A22" s="93"/>
      <c r="B22" s="93"/>
      <c r="C22" s="93"/>
      <c r="D22" s="93"/>
      <c r="E22" s="93" t="s">
        <v>99</v>
      </c>
      <c r="F22" s="93"/>
      <c r="G22" s="93"/>
    </row>
    <row r="23" spans="1:7" x14ac:dyDescent="0.2">
      <c r="A23" s="93"/>
      <c r="B23" s="93"/>
      <c r="C23" s="93"/>
      <c r="D23" s="93"/>
      <c r="E23" s="93"/>
      <c r="F23" s="93"/>
      <c r="G23" s="93"/>
    </row>
    <row r="24" spans="1:7" x14ac:dyDescent="0.2">
      <c r="A24" s="178" t="s">
        <v>16</v>
      </c>
      <c r="B24" s="93"/>
      <c r="C24" s="93"/>
      <c r="D24" s="93"/>
      <c r="E24" s="93"/>
      <c r="F24" s="93"/>
      <c r="G24" s="93"/>
    </row>
    <row r="25" spans="1:7" x14ac:dyDescent="0.2">
      <c r="A25" s="178"/>
      <c r="B25" s="93"/>
      <c r="C25" s="93"/>
      <c r="D25" s="93"/>
      <c r="E25" s="93"/>
      <c r="F25" s="93"/>
      <c r="G25" s="93"/>
    </row>
    <row r="26" spans="1:7" x14ac:dyDescent="0.2">
      <c r="A26" s="182" t="s">
        <v>17</v>
      </c>
      <c r="B26" s="93"/>
      <c r="C26" s="93"/>
      <c r="D26" s="93"/>
      <c r="E26" s="93"/>
      <c r="F26" s="93"/>
      <c r="G26" s="93"/>
    </row>
    <row r="27" spans="1:7" x14ac:dyDescent="0.2">
      <c r="A27" s="178"/>
      <c r="B27" s="93"/>
      <c r="C27" s="93"/>
      <c r="D27" s="93"/>
      <c r="E27" s="93"/>
      <c r="F27" s="93"/>
      <c r="G27" s="93"/>
    </row>
    <row r="28" spans="1:7" x14ac:dyDescent="0.2">
      <c r="A28" s="93" t="s">
        <v>18</v>
      </c>
      <c r="B28" s="93"/>
      <c r="C28" s="93"/>
      <c r="D28" s="93"/>
      <c r="E28" s="93"/>
      <c r="F28" s="93"/>
      <c r="G28" s="93"/>
    </row>
    <row r="29" spans="1:7" x14ac:dyDescent="0.2">
      <c r="A29" s="93"/>
      <c r="B29" s="93" t="s">
        <v>19</v>
      </c>
      <c r="C29" s="93"/>
      <c r="D29" s="93"/>
      <c r="E29" s="93"/>
      <c r="F29" s="93"/>
      <c r="G29" s="93"/>
    </row>
    <row r="30" spans="1:7" x14ac:dyDescent="0.2">
      <c r="A30" s="93"/>
      <c r="B30" s="93" t="s">
        <v>20</v>
      </c>
      <c r="C30" s="93"/>
      <c r="D30" s="93"/>
      <c r="E30" s="93"/>
      <c r="F30" s="93"/>
      <c r="G30" s="93"/>
    </row>
    <row r="31" spans="1:7" x14ac:dyDescent="0.2">
      <c r="A31" s="93"/>
      <c r="B31" s="93" t="s">
        <v>21</v>
      </c>
      <c r="C31" s="93"/>
      <c r="D31" s="93"/>
      <c r="E31" s="93"/>
      <c r="F31" s="93"/>
      <c r="G31" s="93"/>
    </row>
    <row r="32" spans="1:7" x14ac:dyDescent="0.2">
      <c r="A32" s="93" t="s">
        <v>22</v>
      </c>
      <c r="B32" s="93"/>
      <c r="C32" s="93"/>
      <c r="D32" s="93"/>
      <c r="E32" s="93"/>
      <c r="F32" s="93"/>
      <c r="G32" s="93"/>
    </row>
    <row r="33" spans="1:7" x14ac:dyDescent="0.2">
      <c r="A33" s="93"/>
      <c r="B33" s="93"/>
      <c r="C33" s="93"/>
      <c r="D33" s="93"/>
      <c r="E33" s="93"/>
      <c r="F33" s="93"/>
      <c r="G33" s="93"/>
    </row>
    <row r="34" spans="1:7" x14ac:dyDescent="0.2">
      <c r="A34" s="93"/>
      <c r="B34" s="93"/>
      <c r="C34" s="93"/>
      <c r="D34" s="93"/>
      <c r="E34" s="93"/>
      <c r="F34" s="93"/>
      <c r="G34" s="93"/>
    </row>
    <row r="35" spans="1:7" x14ac:dyDescent="0.2">
      <c r="A35" s="93"/>
      <c r="B35" s="93"/>
      <c r="C35" s="93"/>
      <c r="D35" s="93"/>
      <c r="E35" s="93"/>
      <c r="F35" s="93"/>
      <c r="G35" s="93"/>
    </row>
    <row r="36" spans="1:7" x14ac:dyDescent="0.2">
      <c r="A36" s="93"/>
      <c r="B36" s="93"/>
      <c r="C36" s="93"/>
      <c r="D36" s="93"/>
      <c r="E36" s="93"/>
      <c r="F36" s="93"/>
      <c r="G36" s="93"/>
    </row>
  </sheetData>
  <phoneticPr fontId="18" type="noConversion"/>
  <printOptions gridLines="1" gridLinesSet="0"/>
  <pageMargins left="0.75" right="0.75" top="1" bottom="1" header="0.5" footer="0.5"/>
  <pageSetup orientation="portrait" horizontalDpi="4294967292" vertic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39"/>
  <sheetViews>
    <sheetView showGridLines="0" showZeros="0" tabSelected="1" zoomScale="75" workbookViewId="0">
      <selection activeCell="M33" sqref="M33"/>
    </sheetView>
  </sheetViews>
  <sheetFormatPr defaultRowHeight="12.75" x14ac:dyDescent="0.2"/>
  <cols>
    <col min="1" max="1" width="22.5703125" customWidth="1"/>
    <col min="2" max="11" width="14.85546875" customWidth="1"/>
    <col min="12" max="12" width="14.85546875" style="4" customWidth="1"/>
    <col min="13" max="13" width="14.85546875" style="3" customWidth="1"/>
  </cols>
  <sheetData>
    <row r="1" spans="1:14" s="5" customFormat="1" ht="15.75" x14ac:dyDescent="0.25">
      <c r="A1"/>
      <c r="B1" s="210" t="str">
        <f>UPPER('Set Up'!B16)</f>
        <v>JAMESWAY INCUBATOR</v>
      </c>
      <c r="C1"/>
      <c r="D1" s="87"/>
      <c r="E1" s="87"/>
      <c r="F1"/>
      <c r="G1"/>
      <c r="H1"/>
      <c r="I1"/>
      <c r="J1"/>
      <c r="K1"/>
      <c r="L1"/>
      <c r="M1"/>
      <c r="N1" s="89"/>
    </row>
    <row r="2" spans="1:14" x14ac:dyDescent="0.2">
      <c r="B2" s="211" t="s">
        <v>68</v>
      </c>
      <c r="D2" s="90"/>
      <c r="E2" s="90"/>
      <c r="G2" s="98"/>
      <c r="H2" s="100"/>
      <c r="I2" s="212" t="s">
        <v>69</v>
      </c>
      <c r="J2" s="213"/>
      <c r="K2" s="213"/>
      <c r="L2" s="215" t="s">
        <v>70</v>
      </c>
      <c r="M2" s="214"/>
      <c r="N2" s="93"/>
    </row>
    <row r="3" spans="1:14" ht="15.95" customHeight="1" x14ac:dyDescent="0.2">
      <c r="A3" s="94" t="s">
        <v>24</v>
      </c>
      <c r="B3" s="92">
        <f>+'TER-1'!B3</f>
        <v>0</v>
      </c>
      <c r="C3" s="92"/>
      <c r="D3" s="95"/>
      <c r="E3" s="96"/>
      <c r="G3" s="5"/>
      <c r="H3" s="100"/>
      <c r="I3" s="97" t="s">
        <v>71</v>
      </c>
      <c r="J3" s="98" t="s">
        <v>39</v>
      </c>
      <c r="K3" s="98"/>
      <c r="L3" s="99" t="s">
        <v>26</v>
      </c>
      <c r="M3" s="100" t="s">
        <v>39</v>
      </c>
      <c r="N3" s="93"/>
    </row>
    <row r="4" spans="1:14" ht="15.95" customHeight="1" x14ac:dyDescent="0.2">
      <c r="A4" s="101" t="s">
        <v>25</v>
      </c>
      <c r="B4" s="102"/>
      <c r="C4" s="102"/>
      <c r="D4" s="183" t="s">
        <v>72</v>
      </c>
      <c r="E4" s="184" t="str">
        <f>+'Set Up'!B14</f>
        <v>USD</v>
      </c>
      <c r="G4" s="5"/>
      <c r="H4" s="229"/>
      <c r="I4" s="104"/>
      <c r="J4" s="105"/>
      <c r="K4" s="105"/>
      <c r="L4" s="106"/>
      <c r="M4" s="107"/>
      <c r="N4" s="93"/>
    </row>
    <row r="5" spans="1:14" ht="15.95" customHeight="1" x14ac:dyDescent="0.2">
      <c r="A5" s="101" t="s">
        <v>39</v>
      </c>
      <c r="B5" s="200">
        <f ca="1">NOW()</f>
        <v>39981.538373726849</v>
      </c>
      <c r="C5" s="53"/>
      <c r="D5" s="93"/>
      <c r="E5" s="93"/>
      <c r="G5" s="5"/>
      <c r="H5" s="100"/>
      <c r="I5" s="99" t="s">
        <v>73</v>
      </c>
      <c r="J5" s="98" t="s">
        <v>39</v>
      </c>
      <c r="K5" s="98"/>
      <c r="L5" s="108" t="s">
        <v>74</v>
      </c>
      <c r="M5" s="100" t="s">
        <v>39</v>
      </c>
      <c r="N5" s="93"/>
    </row>
    <row r="6" spans="1:14" ht="15.95" customHeight="1" x14ac:dyDescent="0.2">
      <c r="A6" s="101" t="s">
        <v>75</v>
      </c>
      <c r="B6" s="174" t="str">
        <f>+'TER-1'!I4</f>
        <v>Consulting</v>
      </c>
      <c r="C6" s="175">
        <f>+'Set Up'!B12</f>
        <v>240</v>
      </c>
      <c r="D6" s="101"/>
      <c r="E6" s="101"/>
      <c r="G6" s="5"/>
      <c r="H6" s="230"/>
      <c r="I6" s="109"/>
      <c r="J6" s="102"/>
      <c r="K6" s="102"/>
      <c r="L6" s="110"/>
      <c r="M6" s="111"/>
      <c r="N6" s="93"/>
    </row>
    <row r="7" spans="1:14" ht="6" customHeight="1" x14ac:dyDescent="0.2">
      <c r="A7" s="102"/>
      <c r="B7" s="112"/>
      <c r="C7" s="102"/>
      <c r="D7" s="102"/>
      <c r="E7" s="102"/>
      <c r="F7" s="102"/>
      <c r="G7" s="105"/>
      <c r="H7" s="105"/>
      <c r="I7" s="105"/>
      <c r="J7" s="105"/>
      <c r="K7" s="105"/>
      <c r="L7" s="105"/>
      <c r="M7" s="105"/>
      <c r="N7" s="93"/>
    </row>
    <row r="8" spans="1:14" s="5" customFormat="1" ht="22.5" x14ac:dyDescent="0.2">
      <c r="A8" s="113" t="s">
        <v>30</v>
      </c>
      <c r="B8" s="114" t="s">
        <v>76</v>
      </c>
      <c r="C8" s="114" t="s">
        <v>77</v>
      </c>
      <c r="D8" s="114" t="s">
        <v>78</v>
      </c>
      <c r="E8" s="114" t="s">
        <v>79</v>
      </c>
      <c r="F8" s="114" t="s">
        <v>80</v>
      </c>
      <c r="G8" s="114" t="s">
        <v>81</v>
      </c>
      <c r="H8" s="114" t="s">
        <v>103</v>
      </c>
      <c r="I8" s="114" t="s">
        <v>104</v>
      </c>
      <c r="J8" s="114" t="s">
        <v>105</v>
      </c>
      <c r="K8" s="114" t="s">
        <v>106</v>
      </c>
      <c r="L8" s="114" t="s">
        <v>82</v>
      </c>
      <c r="M8" s="114" t="s">
        <v>83</v>
      </c>
      <c r="N8" s="89"/>
    </row>
    <row r="9" spans="1:14" s="5" customFormat="1" ht="16.5" customHeight="1" x14ac:dyDescent="0.2">
      <c r="A9" s="115" t="s">
        <v>40</v>
      </c>
      <c r="B9" s="116">
        <f>'TER-1'!B5</f>
        <v>0</v>
      </c>
      <c r="C9" s="116">
        <f>'TER-2'!B5</f>
        <v>0</v>
      </c>
      <c r="D9" s="116">
        <f>'TER-3'!B5</f>
        <v>0</v>
      </c>
      <c r="E9" s="116">
        <f>'TER-4'!B5</f>
        <v>0</v>
      </c>
      <c r="F9" s="116">
        <f>'TER-5'!B5</f>
        <v>0</v>
      </c>
      <c r="G9" s="116">
        <f>'TER-6'!B5</f>
        <v>0</v>
      </c>
      <c r="H9" s="116">
        <f>'TER-7'!B5</f>
        <v>0</v>
      </c>
      <c r="I9" s="116">
        <f>'TER-8'!B5</f>
        <v>0</v>
      </c>
      <c r="J9" s="116">
        <f>'TER-9'!B5</f>
        <v>0</v>
      </c>
      <c r="K9" s="116">
        <f>'TER-10'!B5</f>
        <v>0</v>
      </c>
      <c r="L9" s="117"/>
      <c r="M9" s="118"/>
      <c r="N9" s="89"/>
    </row>
    <row r="10" spans="1:14" s="5" customFormat="1" ht="24" customHeight="1" x14ac:dyDescent="0.2">
      <c r="A10" s="119" t="str">
        <f>CONCATENATE("BUSINESS MILES or KM'S RATE=", 'Set Up'!B20,"  ¢/ML/KM")</f>
        <v>BUSINESS MILES or KM'S RATE=  ¢/ML/KM</v>
      </c>
      <c r="B10" s="132">
        <f>'TER-1'!J11</f>
        <v>0</v>
      </c>
      <c r="C10" s="132">
        <f>'TER-2'!J11</f>
        <v>0</v>
      </c>
      <c r="D10" s="132">
        <f>'TER-3'!J11</f>
        <v>0</v>
      </c>
      <c r="E10" s="132">
        <f>'TER-4'!J11</f>
        <v>0</v>
      </c>
      <c r="F10" s="132">
        <f>'TER-5'!J11</f>
        <v>0</v>
      </c>
      <c r="G10" s="132">
        <f>'TER-6'!J11</f>
        <v>0</v>
      </c>
      <c r="H10" s="132">
        <f>'TER-7'!J11</f>
        <v>0</v>
      </c>
      <c r="I10" s="132">
        <f>'TER-8'!J11</f>
        <v>0</v>
      </c>
      <c r="J10" s="132">
        <f>'TER-9'!J11</f>
        <v>0</v>
      </c>
      <c r="K10" s="132">
        <f>'TER-10'!J11</f>
        <v>0</v>
      </c>
      <c r="L10" s="132">
        <f>SUM(B10:K10)</f>
        <v>0</v>
      </c>
      <c r="M10" s="47"/>
      <c r="N10" s="89"/>
    </row>
    <row r="11" spans="1:14" s="5" customFormat="1" ht="16.5" customHeight="1" x14ac:dyDescent="0.2">
      <c r="A11" s="121" t="s">
        <v>41</v>
      </c>
      <c r="B11" s="132">
        <f>'TER-1'!J12</f>
        <v>0</v>
      </c>
      <c r="C11" s="132">
        <f>'TER-2'!J12</f>
        <v>0</v>
      </c>
      <c r="D11" s="132">
        <f>'TER-3'!J12</f>
        <v>0</v>
      </c>
      <c r="E11" s="132">
        <f>'TER-4'!J12</f>
        <v>0</v>
      </c>
      <c r="F11" s="132">
        <f>'TER-5'!J12</f>
        <v>0</v>
      </c>
      <c r="G11" s="132">
        <f>'TER-6'!J12</f>
        <v>0</v>
      </c>
      <c r="H11" s="132">
        <f>'TER-7'!J12</f>
        <v>0</v>
      </c>
      <c r="I11" s="132">
        <f>'TER-8'!J12</f>
        <v>0</v>
      </c>
      <c r="J11" s="132">
        <f>'TER-9'!J12</f>
        <v>0</v>
      </c>
      <c r="K11" s="132">
        <f>'TER-10'!J12</f>
        <v>0</v>
      </c>
      <c r="L11" s="132">
        <f t="shared" ref="L11:L28" si="0">SUM(B11:K11)</f>
        <v>0</v>
      </c>
      <c r="M11" s="86">
        <v>990401</v>
      </c>
      <c r="N11" s="89"/>
    </row>
    <row r="12" spans="1:14" s="5" customFormat="1" ht="16.5" customHeight="1" x14ac:dyDescent="0.2">
      <c r="A12" s="121" t="s">
        <v>42</v>
      </c>
      <c r="B12" s="132">
        <f>'TER-1'!J13</f>
        <v>0</v>
      </c>
      <c r="C12" s="132">
        <f>'TER-2'!J13</f>
        <v>0</v>
      </c>
      <c r="D12" s="132">
        <f>'TER-3'!J13</f>
        <v>0</v>
      </c>
      <c r="E12" s="132">
        <f>'TER-4'!J13</f>
        <v>0</v>
      </c>
      <c r="F12" s="132">
        <f>'TER-5'!J13</f>
        <v>0</v>
      </c>
      <c r="G12" s="132">
        <f>'TER-6'!J13</f>
        <v>0</v>
      </c>
      <c r="H12" s="132">
        <f>'TER-7'!J13</f>
        <v>0</v>
      </c>
      <c r="I12" s="132">
        <f>'TER-8'!J13</f>
        <v>0</v>
      </c>
      <c r="J12" s="132">
        <f>'TER-9'!J13</f>
        <v>0</v>
      </c>
      <c r="K12" s="132">
        <f>'TER-10'!J13</f>
        <v>0</v>
      </c>
      <c r="L12" s="132">
        <f t="shared" si="0"/>
        <v>0</v>
      </c>
      <c r="M12" s="86">
        <v>990401</v>
      </c>
      <c r="N12" s="89"/>
    </row>
    <row r="13" spans="1:14" s="5" customFormat="1" ht="16.5" customHeight="1" x14ac:dyDescent="0.2">
      <c r="A13" s="121" t="s">
        <v>43</v>
      </c>
      <c r="B13" s="132">
        <f>'TER-1'!J14</f>
        <v>0</v>
      </c>
      <c r="C13" s="132">
        <f>'TER-2'!J14</f>
        <v>0</v>
      </c>
      <c r="D13" s="132">
        <f>'TER-3'!J14</f>
        <v>0</v>
      </c>
      <c r="E13" s="132">
        <f>'TER-4'!J14</f>
        <v>0</v>
      </c>
      <c r="F13" s="132">
        <f>'TER-5'!J14</f>
        <v>0</v>
      </c>
      <c r="G13" s="132">
        <f>'TER-6'!J14</f>
        <v>0</v>
      </c>
      <c r="H13" s="132">
        <f>'TER-7'!J14</f>
        <v>0</v>
      </c>
      <c r="I13" s="132">
        <f>'TER-8'!J14</f>
        <v>0</v>
      </c>
      <c r="J13" s="132">
        <f>'TER-9'!J14</f>
        <v>0</v>
      </c>
      <c r="K13" s="132">
        <f>'TER-10'!J14</f>
        <v>0</v>
      </c>
      <c r="L13" s="132">
        <f t="shared" si="0"/>
        <v>0</v>
      </c>
      <c r="M13" s="86">
        <v>990404</v>
      </c>
      <c r="N13" s="89"/>
    </row>
    <row r="14" spans="1:14" s="5" customFormat="1" ht="16.5" customHeight="1" x14ac:dyDescent="0.2">
      <c r="A14" s="121" t="s">
        <v>44</v>
      </c>
      <c r="B14" s="132">
        <f>'TER-1'!J15</f>
        <v>0</v>
      </c>
      <c r="C14" s="132">
        <f>'TER-2'!J15</f>
        <v>0</v>
      </c>
      <c r="D14" s="132">
        <f>'TER-3'!J15</f>
        <v>0</v>
      </c>
      <c r="E14" s="132">
        <f>'TER-4'!J15</f>
        <v>0</v>
      </c>
      <c r="F14" s="132">
        <f>'TER-5'!J15</f>
        <v>0</v>
      </c>
      <c r="G14" s="132">
        <f>'TER-6'!J15</f>
        <v>0</v>
      </c>
      <c r="H14" s="132">
        <f>'TER-7'!J15</f>
        <v>0</v>
      </c>
      <c r="I14" s="132">
        <f>'TER-8'!J15</f>
        <v>0</v>
      </c>
      <c r="J14" s="132">
        <f>'TER-9'!J15</f>
        <v>0</v>
      </c>
      <c r="K14" s="132">
        <f>'TER-10'!J15</f>
        <v>0</v>
      </c>
      <c r="L14" s="132">
        <f t="shared" si="0"/>
        <v>0</v>
      </c>
      <c r="M14" s="86">
        <v>990404</v>
      </c>
      <c r="N14" s="89"/>
    </row>
    <row r="15" spans="1:14" s="5" customFormat="1" ht="16.5" customHeight="1" x14ac:dyDescent="0.2">
      <c r="A15" s="121" t="s">
        <v>45</v>
      </c>
      <c r="B15" s="132">
        <f>'TER-1'!J16</f>
        <v>0</v>
      </c>
      <c r="C15" s="132">
        <f>'TER-2'!J16</f>
        <v>0</v>
      </c>
      <c r="D15" s="132">
        <f>'TER-3'!J16</f>
        <v>0</v>
      </c>
      <c r="E15" s="132">
        <f>'TER-4'!J16</f>
        <v>0</v>
      </c>
      <c r="F15" s="132">
        <f>'TER-5'!J16</f>
        <v>0</v>
      </c>
      <c r="G15" s="132">
        <f>'TER-6'!J16</f>
        <v>0</v>
      </c>
      <c r="H15" s="132">
        <f>'TER-7'!J16</f>
        <v>0</v>
      </c>
      <c r="I15" s="132">
        <f>'TER-8'!J16</f>
        <v>0</v>
      </c>
      <c r="J15" s="132">
        <f>'TER-9'!J16</f>
        <v>0</v>
      </c>
      <c r="K15" s="132">
        <f>'TER-10'!J16</f>
        <v>0</v>
      </c>
      <c r="L15" s="132">
        <f t="shared" si="0"/>
        <v>0</v>
      </c>
      <c r="M15" s="86">
        <v>990404</v>
      </c>
      <c r="N15" s="89"/>
    </row>
    <row r="16" spans="1:14" s="5" customFormat="1" ht="16.5" customHeight="1" x14ac:dyDescent="0.2">
      <c r="A16" s="121" t="s">
        <v>46</v>
      </c>
      <c r="B16" s="132">
        <f>'TER-1'!J17</f>
        <v>0</v>
      </c>
      <c r="C16" s="132">
        <f>'TER-2'!J17</f>
        <v>0</v>
      </c>
      <c r="D16" s="132">
        <f>'TER-3'!J17</f>
        <v>0</v>
      </c>
      <c r="E16" s="132">
        <f>'TER-4'!J17</f>
        <v>0</v>
      </c>
      <c r="F16" s="132">
        <f>'TER-5'!J17</f>
        <v>0</v>
      </c>
      <c r="G16" s="132">
        <f>'TER-6'!J17</f>
        <v>0</v>
      </c>
      <c r="H16" s="132">
        <f>'TER-7'!J17</f>
        <v>0</v>
      </c>
      <c r="I16" s="132">
        <f>'TER-8'!J17</f>
        <v>0</v>
      </c>
      <c r="J16" s="132">
        <f>'TER-9'!J17</f>
        <v>0</v>
      </c>
      <c r="K16" s="132">
        <f>'TER-10'!J17</f>
        <v>0</v>
      </c>
      <c r="L16" s="132">
        <f t="shared" si="0"/>
        <v>0</v>
      </c>
      <c r="M16" s="86">
        <v>990404</v>
      </c>
      <c r="N16" s="89"/>
    </row>
    <row r="17" spans="1:14" s="5" customFormat="1" ht="16.5" customHeight="1" x14ac:dyDescent="0.2">
      <c r="A17" s="121" t="s">
        <v>47</v>
      </c>
      <c r="B17" s="132">
        <f>'TER-1'!J18</f>
        <v>0</v>
      </c>
      <c r="C17" s="132">
        <f>'TER-2'!J18</f>
        <v>0</v>
      </c>
      <c r="D17" s="132">
        <f>'TER-3'!J18</f>
        <v>0</v>
      </c>
      <c r="E17" s="132">
        <f>'TER-4'!J18</f>
        <v>0</v>
      </c>
      <c r="F17" s="132">
        <f>'TER-5'!J18</f>
        <v>0</v>
      </c>
      <c r="G17" s="132">
        <f>'TER-6'!J18</f>
        <v>0</v>
      </c>
      <c r="H17" s="132">
        <f>'TER-7'!J18</f>
        <v>0</v>
      </c>
      <c r="I17" s="132">
        <f>'TER-8'!J18</f>
        <v>0</v>
      </c>
      <c r="J17" s="132">
        <f>'TER-9'!J18</f>
        <v>0</v>
      </c>
      <c r="K17" s="132">
        <f>'TER-10'!J18</f>
        <v>0</v>
      </c>
      <c r="L17" s="132">
        <f t="shared" si="0"/>
        <v>0</v>
      </c>
      <c r="M17" s="86">
        <v>990403</v>
      </c>
      <c r="N17" s="89"/>
    </row>
    <row r="18" spans="1:14" s="5" customFormat="1" ht="16.5" customHeight="1" x14ac:dyDescent="0.2">
      <c r="A18" s="121" t="s">
        <v>48</v>
      </c>
      <c r="B18" s="132">
        <f>'TER-1'!J19</f>
        <v>0</v>
      </c>
      <c r="C18" s="132">
        <f>'TER-2'!J19</f>
        <v>0</v>
      </c>
      <c r="D18" s="132">
        <f>'TER-3'!J19</f>
        <v>0</v>
      </c>
      <c r="E18" s="132">
        <f>'TER-4'!J19</f>
        <v>0</v>
      </c>
      <c r="F18" s="132">
        <f>'TER-5'!J19</f>
        <v>0</v>
      </c>
      <c r="G18" s="132">
        <f>'TER-6'!J19</f>
        <v>0</v>
      </c>
      <c r="H18" s="132">
        <f>'TER-7'!J19</f>
        <v>0</v>
      </c>
      <c r="I18" s="132">
        <f>'TER-8'!J19</f>
        <v>0</v>
      </c>
      <c r="J18" s="132">
        <f>'TER-9'!J19</f>
        <v>0</v>
      </c>
      <c r="K18" s="132">
        <f>'TER-10'!J19</f>
        <v>0</v>
      </c>
      <c r="L18" s="132">
        <f t="shared" si="0"/>
        <v>0</v>
      </c>
      <c r="M18" s="86">
        <v>990403</v>
      </c>
      <c r="N18" s="89"/>
    </row>
    <row r="19" spans="1:14" s="5" customFormat="1" ht="16.5" customHeight="1" x14ac:dyDescent="0.2">
      <c r="A19" s="121" t="s">
        <v>49</v>
      </c>
      <c r="B19" s="132">
        <f>'TER-1'!J20</f>
        <v>0</v>
      </c>
      <c r="C19" s="132">
        <f>'TER-2'!J20</f>
        <v>0</v>
      </c>
      <c r="D19" s="132">
        <f>'TER-3'!J20</f>
        <v>0</v>
      </c>
      <c r="E19" s="132">
        <f>'TER-4'!J20</f>
        <v>0</v>
      </c>
      <c r="F19" s="132">
        <f>'TER-5'!J20</f>
        <v>0</v>
      </c>
      <c r="G19" s="132">
        <f>'TER-6'!J20</f>
        <v>0</v>
      </c>
      <c r="H19" s="132">
        <f>'TER-7'!J20</f>
        <v>0</v>
      </c>
      <c r="I19" s="132">
        <f>'TER-8'!J20</f>
        <v>0</v>
      </c>
      <c r="J19" s="132">
        <f>'TER-9'!J20</f>
        <v>0</v>
      </c>
      <c r="K19" s="132">
        <f>'TER-10'!J20</f>
        <v>0</v>
      </c>
      <c r="L19" s="132">
        <f t="shared" si="0"/>
        <v>0</v>
      </c>
      <c r="M19" s="86">
        <v>990403</v>
      </c>
      <c r="N19" s="89"/>
    </row>
    <row r="20" spans="1:14" s="5" customFormat="1" ht="16.5" customHeight="1" x14ac:dyDescent="0.2">
      <c r="A20" s="121" t="s">
        <v>50</v>
      </c>
      <c r="B20" s="132">
        <f>'TER-1'!J21</f>
        <v>0</v>
      </c>
      <c r="C20" s="132">
        <f>'TER-2'!J21</f>
        <v>0</v>
      </c>
      <c r="D20" s="132">
        <f>'TER-3'!J21</f>
        <v>0</v>
      </c>
      <c r="E20" s="132">
        <f>'TER-4'!J21</f>
        <v>0</v>
      </c>
      <c r="F20" s="132">
        <f>'TER-5'!J21</f>
        <v>0</v>
      </c>
      <c r="G20" s="132">
        <f>'TER-6'!J21</f>
        <v>0</v>
      </c>
      <c r="H20" s="132">
        <f>'TER-7'!J21</f>
        <v>0</v>
      </c>
      <c r="I20" s="132">
        <f>'TER-8'!J21</f>
        <v>0</v>
      </c>
      <c r="J20" s="132">
        <f>'TER-9'!J21</f>
        <v>0</v>
      </c>
      <c r="K20" s="132">
        <f>'TER-10'!J21</f>
        <v>0</v>
      </c>
      <c r="L20" s="132">
        <f t="shared" si="0"/>
        <v>0</v>
      </c>
      <c r="M20" s="86">
        <v>990403</v>
      </c>
      <c r="N20" s="89"/>
    </row>
    <row r="21" spans="1:14" s="5" customFormat="1" ht="16.5" customHeight="1" x14ac:dyDescent="0.2">
      <c r="A21" s="121" t="s">
        <v>51</v>
      </c>
      <c r="B21" s="132">
        <f>'TER-1'!J22</f>
        <v>0</v>
      </c>
      <c r="C21" s="132">
        <f>'TER-2'!J22</f>
        <v>0</v>
      </c>
      <c r="D21" s="132">
        <f>'TER-3'!J22</f>
        <v>0</v>
      </c>
      <c r="E21" s="132">
        <f>'TER-4'!J22</f>
        <v>0</v>
      </c>
      <c r="F21" s="132">
        <f>'TER-5'!J22</f>
        <v>0</v>
      </c>
      <c r="G21" s="132">
        <f>'TER-6'!J22</f>
        <v>0</v>
      </c>
      <c r="H21" s="132">
        <f>'TER-7'!J22</f>
        <v>0</v>
      </c>
      <c r="I21" s="132">
        <f>'TER-8'!J22</f>
        <v>0</v>
      </c>
      <c r="J21" s="132">
        <f>'TER-9'!J22</f>
        <v>0</v>
      </c>
      <c r="K21" s="132">
        <f>'TER-10'!J22</f>
        <v>0</v>
      </c>
      <c r="L21" s="132">
        <f t="shared" si="0"/>
        <v>0</v>
      </c>
      <c r="M21" s="86">
        <v>991501</v>
      </c>
      <c r="N21" s="89"/>
    </row>
    <row r="22" spans="1:14" s="5" customFormat="1" ht="16.5" customHeight="1" x14ac:dyDescent="0.2">
      <c r="A22" s="121" t="s">
        <v>52</v>
      </c>
      <c r="B22" s="132">
        <f>'TER-1'!J23</f>
        <v>0</v>
      </c>
      <c r="C22" s="132">
        <f>'TER-2'!J23</f>
        <v>0</v>
      </c>
      <c r="D22" s="132">
        <f>'TER-3'!J23</f>
        <v>0</v>
      </c>
      <c r="E22" s="132">
        <f>'TER-4'!J23</f>
        <v>0</v>
      </c>
      <c r="F22" s="132">
        <f>'TER-5'!J23</f>
        <v>0</v>
      </c>
      <c r="G22" s="132">
        <f>'TER-6'!J23</f>
        <v>0</v>
      </c>
      <c r="H22" s="132">
        <f>'TER-7'!J23</f>
        <v>0</v>
      </c>
      <c r="I22" s="132">
        <f>'TER-8'!J23</f>
        <v>0</v>
      </c>
      <c r="J22" s="132">
        <f>'TER-9'!J23</f>
        <v>0</v>
      </c>
      <c r="K22" s="132">
        <f>'TER-10'!J23</f>
        <v>0</v>
      </c>
      <c r="L22" s="132">
        <f t="shared" si="0"/>
        <v>0</v>
      </c>
      <c r="M22" s="86">
        <v>990402</v>
      </c>
      <c r="N22" s="89"/>
    </row>
    <row r="23" spans="1:14" s="5" customFormat="1" ht="16.5" customHeight="1" x14ac:dyDescent="0.2">
      <c r="A23" s="121" t="s">
        <v>53</v>
      </c>
      <c r="B23" s="132">
        <f>'TER-1'!J24</f>
        <v>0</v>
      </c>
      <c r="C23" s="132">
        <f>'TER-2'!J24</f>
        <v>0</v>
      </c>
      <c r="D23" s="132">
        <f>'TER-3'!J24</f>
        <v>0</v>
      </c>
      <c r="E23" s="132">
        <f>'TER-4'!J24</f>
        <v>0</v>
      </c>
      <c r="F23" s="132">
        <f>'TER-5'!J24</f>
        <v>0</v>
      </c>
      <c r="G23" s="132">
        <f>'TER-6'!J24</f>
        <v>0</v>
      </c>
      <c r="H23" s="132">
        <f>'TER-7'!J24</f>
        <v>0</v>
      </c>
      <c r="I23" s="132">
        <f>'TER-8'!J24</f>
        <v>0</v>
      </c>
      <c r="J23" s="132">
        <f>'TER-9'!J24</f>
        <v>0</v>
      </c>
      <c r="K23" s="132">
        <f>'TER-10'!J24</f>
        <v>0</v>
      </c>
      <c r="L23" s="132">
        <f t="shared" si="0"/>
        <v>0</v>
      </c>
      <c r="M23" s="86">
        <v>991503</v>
      </c>
      <c r="N23" s="89"/>
    </row>
    <row r="24" spans="1:14" s="5" customFormat="1" ht="16.5" customHeight="1" x14ac:dyDescent="0.2">
      <c r="A24" s="121" t="s">
        <v>54</v>
      </c>
      <c r="B24" s="132">
        <f>'TER-1'!J25</f>
        <v>0</v>
      </c>
      <c r="C24" s="132">
        <f>'TER-2'!J25</f>
        <v>0</v>
      </c>
      <c r="D24" s="132">
        <f>'TER-3'!J25</f>
        <v>0</v>
      </c>
      <c r="E24" s="132">
        <f>'TER-4'!J25</f>
        <v>0</v>
      </c>
      <c r="F24" s="132">
        <f>'TER-5'!J25</f>
        <v>0</v>
      </c>
      <c r="G24" s="132">
        <f>'TER-6'!J25</f>
        <v>0</v>
      </c>
      <c r="H24" s="132">
        <f>'TER-7'!J25</f>
        <v>0</v>
      </c>
      <c r="I24" s="132">
        <f>'TER-8'!J25</f>
        <v>0</v>
      </c>
      <c r="J24" s="132">
        <f>'TER-9'!J25</f>
        <v>0</v>
      </c>
      <c r="K24" s="132">
        <f>'TER-10'!J25</f>
        <v>0</v>
      </c>
      <c r="L24" s="132">
        <f t="shared" si="0"/>
        <v>0</v>
      </c>
      <c r="M24" s="86">
        <v>991001</v>
      </c>
      <c r="N24" s="89"/>
    </row>
    <row r="25" spans="1:14" s="5" customFormat="1" ht="16.5" customHeight="1" x14ac:dyDescent="0.2">
      <c r="A25" s="121" t="s">
        <v>55</v>
      </c>
      <c r="B25" s="132">
        <f>'TER-1'!J26</f>
        <v>0</v>
      </c>
      <c r="C25" s="132">
        <f>'TER-2'!J26</f>
        <v>0</v>
      </c>
      <c r="D25" s="132">
        <f>'TER-3'!J26</f>
        <v>0</v>
      </c>
      <c r="E25" s="132">
        <f>'TER-4'!J26</f>
        <v>0</v>
      </c>
      <c r="F25" s="132">
        <f>'TER-5'!J26</f>
        <v>0</v>
      </c>
      <c r="G25" s="132">
        <f>'TER-6'!J26</f>
        <v>0</v>
      </c>
      <c r="H25" s="132">
        <f>'TER-7'!J26</f>
        <v>0</v>
      </c>
      <c r="I25" s="132">
        <f>'TER-8'!J26</f>
        <v>0</v>
      </c>
      <c r="J25" s="132">
        <f>'TER-9'!J26</f>
        <v>0</v>
      </c>
      <c r="K25" s="132">
        <f>'TER-10'!J26</f>
        <v>0</v>
      </c>
      <c r="L25" s="132">
        <f t="shared" si="0"/>
        <v>0</v>
      </c>
      <c r="M25" s="86">
        <v>991504</v>
      </c>
      <c r="N25" s="89"/>
    </row>
    <row r="26" spans="1:14" s="5" customFormat="1" ht="16.5" customHeight="1" x14ac:dyDescent="0.2">
      <c r="A26" s="121" t="s">
        <v>56</v>
      </c>
      <c r="B26" s="132">
        <f>'TER-1'!J27</f>
        <v>0</v>
      </c>
      <c r="C26" s="132">
        <f>'TER-2'!J27</f>
        <v>0</v>
      </c>
      <c r="D26" s="132">
        <f>'TER-3'!J27</f>
        <v>0</v>
      </c>
      <c r="E26" s="132">
        <f>'TER-4'!J27</f>
        <v>0</v>
      </c>
      <c r="F26" s="132">
        <f>'TER-5'!J27</f>
        <v>0</v>
      </c>
      <c r="G26" s="132">
        <f>'TER-6'!J27</f>
        <v>0</v>
      </c>
      <c r="H26" s="132">
        <f>'TER-7'!J27</f>
        <v>0</v>
      </c>
      <c r="I26" s="132">
        <f>'TER-8'!J27</f>
        <v>0</v>
      </c>
      <c r="J26" s="132">
        <f>'TER-9'!J27</f>
        <v>0</v>
      </c>
      <c r="K26" s="132">
        <f>'TER-10'!J27</f>
        <v>0</v>
      </c>
      <c r="L26" s="132">
        <f t="shared" si="0"/>
        <v>0</v>
      </c>
      <c r="M26" s="216"/>
      <c r="N26" s="89"/>
    </row>
    <row r="27" spans="1:14" s="5" customFormat="1" ht="16.5" customHeight="1" x14ac:dyDescent="0.2">
      <c r="A27" s="121" t="s">
        <v>57</v>
      </c>
      <c r="B27" s="132">
        <f>'TER-1'!J28</f>
        <v>0</v>
      </c>
      <c r="C27" s="132">
        <f>'TER-2'!J28</f>
        <v>0</v>
      </c>
      <c r="D27" s="132">
        <f>'TER-3'!J28</f>
        <v>0</v>
      </c>
      <c r="E27" s="132">
        <f>'TER-4'!J28</f>
        <v>0</v>
      </c>
      <c r="F27" s="132">
        <f>'TER-5'!J28</f>
        <v>0</v>
      </c>
      <c r="G27" s="132">
        <f>'TER-6'!J28</f>
        <v>0</v>
      </c>
      <c r="H27" s="132">
        <f>'TER-7'!J28</f>
        <v>0</v>
      </c>
      <c r="I27" s="132">
        <f>'TER-8'!J28</f>
        <v>0</v>
      </c>
      <c r="J27" s="132">
        <f>'TER-9'!J28</f>
        <v>0</v>
      </c>
      <c r="K27" s="132">
        <f>'TER-10'!J28</f>
        <v>0</v>
      </c>
      <c r="L27" s="132">
        <f t="shared" si="0"/>
        <v>0</v>
      </c>
      <c r="M27" s="216"/>
      <c r="N27" s="89"/>
    </row>
    <row r="28" spans="1:14" s="5" customFormat="1" ht="16.5" customHeight="1" x14ac:dyDescent="0.2">
      <c r="A28" s="121" t="s">
        <v>57</v>
      </c>
      <c r="B28" s="132">
        <f>'TER-1'!J29</f>
        <v>0</v>
      </c>
      <c r="C28" s="132">
        <f>'TER-2'!J29</f>
        <v>0</v>
      </c>
      <c r="D28" s="132">
        <f>'TER-3'!J29</f>
        <v>0</v>
      </c>
      <c r="E28" s="132">
        <f>'TER-4'!J29</f>
        <v>0</v>
      </c>
      <c r="F28" s="132">
        <f>'TER-5'!J29</f>
        <v>0</v>
      </c>
      <c r="G28" s="132">
        <f>'TER-6'!J29</f>
        <v>0</v>
      </c>
      <c r="H28" s="132">
        <f>'TER-7'!J29</f>
        <v>0</v>
      </c>
      <c r="I28" s="132">
        <f>'TER-8'!J29</f>
        <v>0</v>
      </c>
      <c r="J28" s="132">
        <f>'TER-9'!J29</f>
        <v>0</v>
      </c>
      <c r="K28" s="132">
        <f>'TER-10'!J29</f>
        <v>0</v>
      </c>
      <c r="L28" s="132">
        <f t="shared" si="0"/>
        <v>0</v>
      </c>
      <c r="M28" s="216"/>
      <c r="N28" s="89"/>
    </row>
    <row r="29" spans="1:14" s="5" customFormat="1" ht="16.5" customHeight="1" x14ac:dyDescent="0.2">
      <c r="A29" s="122" t="s">
        <v>84</v>
      </c>
      <c r="B29" s="132">
        <f t="shared" ref="B29:G29" si="1">SUM(B11:B28)</f>
        <v>0</v>
      </c>
      <c r="C29" s="132">
        <f t="shared" si="1"/>
        <v>0</v>
      </c>
      <c r="D29" s="132">
        <f t="shared" si="1"/>
        <v>0</v>
      </c>
      <c r="E29" s="132">
        <f t="shared" si="1"/>
        <v>0</v>
      </c>
      <c r="F29" s="132">
        <f t="shared" si="1"/>
        <v>0</v>
      </c>
      <c r="G29" s="132">
        <f t="shared" si="1"/>
        <v>0</v>
      </c>
      <c r="H29" s="132"/>
      <c r="I29" s="132"/>
      <c r="J29" s="132"/>
      <c r="K29" s="132"/>
      <c r="L29" s="132">
        <f>SUM(B29:K29)</f>
        <v>0</v>
      </c>
      <c r="M29" s="217"/>
      <c r="N29" s="89"/>
    </row>
    <row r="30" spans="1:14" s="5" customFormat="1" ht="16.5" customHeight="1" x14ac:dyDescent="0.2">
      <c r="A30" s="123" t="s">
        <v>85</v>
      </c>
      <c r="B30" s="82"/>
      <c r="C30" s="82"/>
      <c r="D30" s="82"/>
      <c r="E30" s="82"/>
      <c r="F30" s="83"/>
      <c r="G30" s="84" t="s">
        <v>86</v>
      </c>
      <c r="H30" s="225"/>
      <c r="I30" s="84"/>
      <c r="J30" s="84"/>
      <c r="K30" s="84"/>
      <c r="L30" s="85"/>
      <c r="M30" s="124"/>
      <c r="N30" s="89"/>
    </row>
    <row r="31" spans="1:14" s="5" customFormat="1" ht="17.100000000000001" customHeight="1" x14ac:dyDescent="0.2">
      <c r="A31" s="125" t="s">
        <v>39</v>
      </c>
      <c r="B31" s="55" t="s">
        <v>30</v>
      </c>
      <c r="C31" s="56"/>
      <c r="D31" s="57" t="s">
        <v>65</v>
      </c>
      <c r="E31" s="56" t="s">
        <v>87</v>
      </c>
      <c r="F31" s="57" t="s">
        <v>88</v>
      </c>
      <c r="G31" s="224"/>
      <c r="H31" s="228"/>
      <c r="I31" s="58"/>
      <c r="J31" s="231"/>
      <c r="K31" s="226" t="s">
        <v>89</v>
      </c>
      <c r="L31" s="58"/>
      <c r="M31" s="126">
        <f>L29</f>
        <v>0</v>
      </c>
      <c r="N31" s="89"/>
    </row>
    <row r="32" spans="1:14" s="5" customFormat="1" ht="16.5" customHeight="1" x14ac:dyDescent="0.2">
      <c r="A32" s="59"/>
      <c r="B32" s="60"/>
      <c r="C32" s="61"/>
      <c r="D32" s="62"/>
      <c r="E32" s="63"/>
      <c r="F32" s="46">
        <f>D32*E32</f>
        <v>0</v>
      </c>
      <c r="G32" s="224"/>
      <c r="H32" s="228"/>
      <c r="I32" s="58"/>
      <c r="J32" s="231"/>
      <c r="K32" s="226" t="s">
        <v>90</v>
      </c>
      <c r="L32" s="58"/>
      <c r="M32" s="126">
        <f>F37</f>
        <v>0</v>
      </c>
      <c r="N32" s="89"/>
    </row>
    <row r="33" spans="1:14" s="5" customFormat="1" ht="16.5" customHeight="1" x14ac:dyDescent="0.2">
      <c r="A33" s="59"/>
      <c r="B33" s="60"/>
      <c r="C33" s="61"/>
      <c r="D33" s="62"/>
      <c r="E33" s="63"/>
      <c r="F33" s="46">
        <f>D33*E33</f>
        <v>0</v>
      </c>
      <c r="G33" s="224"/>
      <c r="H33" s="228"/>
      <c r="I33" s="127"/>
      <c r="J33" s="231"/>
      <c r="K33" s="227" t="s">
        <v>91</v>
      </c>
      <c r="L33" s="128"/>
      <c r="M33" s="126">
        <f>M31+M32</f>
        <v>0</v>
      </c>
      <c r="N33" s="89"/>
    </row>
    <row r="34" spans="1:14" s="5" customFormat="1" ht="16.5" customHeight="1" x14ac:dyDescent="0.2">
      <c r="A34" s="59"/>
      <c r="B34" s="60"/>
      <c r="C34" s="61"/>
      <c r="D34" s="62"/>
      <c r="E34" s="63"/>
      <c r="F34" s="46">
        <f>D34*E34</f>
        <v>0</v>
      </c>
      <c r="G34" s="224"/>
      <c r="H34" s="228"/>
      <c r="I34" s="58"/>
      <c r="J34" s="231"/>
      <c r="K34" s="226" t="s">
        <v>89</v>
      </c>
      <c r="L34" s="58"/>
      <c r="M34" s="126">
        <f>+M31</f>
        <v>0</v>
      </c>
      <c r="N34" s="89"/>
    </row>
    <row r="35" spans="1:14" s="5" customFormat="1" ht="16.5" customHeight="1" x14ac:dyDescent="0.2">
      <c r="A35" s="59"/>
      <c r="B35" s="60"/>
      <c r="C35" s="61"/>
      <c r="D35" s="62"/>
      <c r="E35" s="63"/>
      <c r="F35" s="46">
        <f>D35*E35</f>
        <v>0</v>
      </c>
      <c r="G35" s="224"/>
      <c r="H35" s="228"/>
      <c r="I35" s="58"/>
      <c r="J35" s="231"/>
      <c r="K35" s="226" t="s">
        <v>92</v>
      </c>
      <c r="L35" s="58"/>
      <c r="M35" s="64"/>
      <c r="N35" s="89"/>
    </row>
    <row r="36" spans="1:14" s="5" customFormat="1" ht="16.5" customHeight="1" x14ac:dyDescent="0.2">
      <c r="A36" s="59"/>
      <c r="B36" s="60"/>
      <c r="C36" s="61"/>
      <c r="D36" s="62"/>
      <c r="E36" s="63"/>
      <c r="F36" s="46">
        <f>D36*E36</f>
        <v>0</v>
      </c>
      <c r="G36" s="224"/>
      <c r="H36" s="228"/>
      <c r="I36" s="58"/>
      <c r="J36" s="231"/>
      <c r="K36" s="226" t="s">
        <v>93</v>
      </c>
      <c r="L36" s="65"/>
      <c r="M36" s="126">
        <f>IF(M34&gt;M35,M34-M35,0)</f>
        <v>0</v>
      </c>
      <c r="N36" s="89"/>
    </row>
    <row r="37" spans="1:14" s="5" customFormat="1" ht="16.5" customHeight="1" x14ac:dyDescent="0.2">
      <c r="A37" s="59"/>
      <c r="B37" s="60"/>
      <c r="C37" s="61"/>
      <c r="D37" s="62"/>
      <c r="E37" s="63"/>
      <c r="F37" s="46">
        <f>SUM(F32:F36)</f>
        <v>0</v>
      </c>
      <c r="G37" s="224"/>
      <c r="H37" s="228"/>
      <c r="I37" s="58"/>
      <c r="J37" s="231"/>
      <c r="K37" s="226" t="s">
        <v>94</v>
      </c>
      <c r="L37" s="65"/>
      <c r="M37" s="126">
        <f>IF(M34&lt;M35,M35-M34,0)</f>
        <v>0</v>
      </c>
      <c r="N37" s="89"/>
    </row>
    <row r="38" spans="1:14" x14ac:dyDescent="0.2">
      <c r="A38" s="129" t="s">
        <v>95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130"/>
      <c r="N38" s="93"/>
    </row>
    <row r="39" spans="1:14" x14ac:dyDescent="0.2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156"/>
      <c r="M39" s="157"/>
      <c r="N39" s="93"/>
    </row>
  </sheetData>
  <phoneticPr fontId="18" type="noConversion"/>
  <printOptions horizontalCentered="1" gridLinesSet="0"/>
  <pageMargins left="0.11811023622047245" right="0.11811023622047245" top="0" bottom="0" header="0" footer="0"/>
  <pageSetup scale="67" orientation="landscape" horizontalDpi="4294967292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32"/>
  <sheetViews>
    <sheetView showGridLines="0" showZeros="0" zoomScale="75" workbookViewId="0">
      <selection activeCell="B9" sqref="B9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1" s="5" customFormat="1" ht="15" customHeight="1" x14ac:dyDescent="0.25">
      <c r="A1" s="220" t="str">
        <f>UPPER(+'Set Up'!B16)</f>
        <v>JAMESWAY INCUBATOR</v>
      </c>
      <c r="B1" s="7"/>
      <c r="C1" s="7"/>
      <c r="D1" s="7"/>
      <c r="E1" s="7"/>
      <c r="F1" s="7"/>
      <c r="G1" s="7"/>
      <c r="H1" s="209"/>
      <c r="I1" s="7"/>
      <c r="J1" s="8" t="str">
        <f>+'Set Up'!E2</f>
        <v>Rev 1.28</v>
      </c>
    </row>
    <row r="2" spans="1:11" ht="12.75" customHeight="1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1" ht="15.75" customHeight="1" x14ac:dyDescent="0.2">
      <c r="A3" s="94" t="s">
        <v>24</v>
      </c>
      <c r="B3" s="92">
        <f>+'Set Up'!B8</f>
        <v>0</v>
      </c>
      <c r="C3" s="92"/>
      <c r="D3" s="101"/>
      <c r="E3" s="136"/>
      <c r="F3" s="136"/>
      <c r="G3" s="136"/>
      <c r="H3" s="136"/>
      <c r="I3" s="137"/>
      <c r="J3" s="138"/>
      <c r="K3" s="93"/>
    </row>
    <row r="4" spans="1:11" ht="15.75" customHeight="1" x14ac:dyDescent="0.2">
      <c r="A4" s="101" t="s">
        <v>25</v>
      </c>
      <c r="B4" s="102"/>
      <c r="C4" s="102"/>
      <c r="D4" s="139"/>
      <c r="E4" s="101"/>
      <c r="F4" s="101"/>
      <c r="G4" s="142" t="s">
        <v>26</v>
      </c>
      <c r="H4" s="140"/>
      <c r="I4" s="92" t="str">
        <f>+'Set Up'!B10</f>
        <v>Consulting</v>
      </c>
      <c r="J4" s="141"/>
      <c r="K4" s="93"/>
    </row>
    <row r="5" spans="1:11" ht="15.75" customHeight="1" x14ac:dyDescent="0.2">
      <c r="A5" s="101" t="s">
        <v>27</v>
      </c>
      <c r="B5" s="53"/>
      <c r="C5" s="53"/>
      <c r="D5" s="94"/>
      <c r="E5" s="142"/>
      <c r="F5" s="142"/>
      <c r="G5" s="142" t="s">
        <v>28</v>
      </c>
      <c r="H5" s="103"/>
      <c r="I5" s="197">
        <f>+H9</f>
        <v>39950</v>
      </c>
      <c r="J5" s="136"/>
      <c r="K5" s="93"/>
    </row>
    <row r="6" spans="1:11" ht="15.75" customHeight="1" x14ac:dyDescent="0.2">
      <c r="A6" s="101" t="s">
        <v>29</v>
      </c>
      <c r="B6" s="208">
        <v>1</v>
      </c>
      <c r="C6" s="135" t="str">
        <f>CONCATENATE("TO ",'Set Up'!B14)</f>
        <v>TO USD</v>
      </c>
      <c r="D6" s="101"/>
      <c r="E6" s="101"/>
      <c r="F6" s="101"/>
      <c r="G6" s="143"/>
      <c r="H6" s="142"/>
      <c r="I6" s="143"/>
      <c r="J6" s="103"/>
      <c r="K6" s="93"/>
    </row>
    <row r="7" spans="1:11" ht="12.75" customHeight="1" x14ac:dyDescent="0.2">
      <c r="A7" s="102"/>
      <c r="B7" s="112"/>
      <c r="C7" s="102"/>
      <c r="D7" s="102"/>
      <c r="E7" s="102"/>
      <c r="F7" s="102"/>
      <c r="G7" s="102"/>
      <c r="H7" s="92"/>
      <c r="I7" s="144"/>
      <c r="J7" s="145"/>
      <c r="K7" s="93"/>
    </row>
    <row r="8" spans="1:11" s="5" customFormat="1" ht="33" customHeight="1" x14ac:dyDescent="0.2">
      <c r="A8" s="113" t="s">
        <v>30</v>
      </c>
      <c r="B8" s="113" t="s">
        <v>31</v>
      </c>
      <c r="C8" s="113" t="s">
        <v>32</v>
      </c>
      <c r="D8" s="113" t="s">
        <v>33</v>
      </c>
      <c r="E8" s="113" t="s">
        <v>34</v>
      </c>
      <c r="F8" s="113" t="s">
        <v>35</v>
      </c>
      <c r="G8" s="113" t="s">
        <v>36</v>
      </c>
      <c r="H8" s="113" t="s">
        <v>37</v>
      </c>
      <c r="I8" s="146" t="s">
        <v>38</v>
      </c>
      <c r="J8" s="146" t="str">
        <f>CONCATENATE("TOTALS    ",+'Set Up'!B14)</f>
        <v>TOTALS    USD</v>
      </c>
      <c r="K8" s="89"/>
    </row>
    <row r="9" spans="1:11" s="5" customFormat="1" ht="19.5" customHeight="1" x14ac:dyDescent="0.2">
      <c r="A9" s="147" t="s">
        <v>39</v>
      </c>
      <c r="B9" s="43">
        <v>39944</v>
      </c>
      <c r="C9" s="43">
        <f t="shared" ref="C9:H9" si="0">+B9+1</f>
        <v>39945</v>
      </c>
      <c r="D9" s="43">
        <f t="shared" si="0"/>
        <v>39946</v>
      </c>
      <c r="E9" s="43">
        <f t="shared" si="0"/>
        <v>39947</v>
      </c>
      <c r="F9" s="43">
        <f t="shared" si="0"/>
        <v>39948</v>
      </c>
      <c r="G9" s="43">
        <f t="shared" si="0"/>
        <v>39949</v>
      </c>
      <c r="H9" s="43">
        <f t="shared" si="0"/>
        <v>39950</v>
      </c>
      <c r="I9" s="148"/>
      <c r="J9" s="149"/>
      <c r="K9" s="89"/>
    </row>
    <row r="10" spans="1:11" s="5" customFormat="1" ht="19.5" customHeight="1" x14ac:dyDescent="0.2">
      <c r="A10" s="198" t="s">
        <v>40</v>
      </c>
      <c r="B10" s="201"/>
      <c r="C10" s="201"/>
      <c r="D10" s="201"/>
      <c r="E10" s="201"/>
      <c r="F10" s="201"/>
      <c r="G10" s="201"/>
      <c r="H10" s="201"/>
      <c r="I10" s="150"/>
      <c r="J10" s="151"/>
      <c r="K10" s="89"/>
    </row>
    <row r="11" spans="1:11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189"/>
      <c r="C11" s="189"/>
      <c r="D11" s="189"/>
      <c r="E11" s="189"/>
      <c r="F11" s="189">
        <v>0</v>
      </c>
      <c r="G11" s="189">
        <v>0</v>
      </c>
      <c r="H11" s="189"/>
      <c r="I11" s="190">
        <f>SUM(B11:H11)</f>
        <v>0</v>
      </c>
      <c r="J11" s="191">
        <f>+I11</f>
        <v>0</v>
      </c>
      <c r="K11" s="89"/>
    </row>
    <row r="12" spans="1:11" s="5" customFormat="1" ht="20.100000000000001" customHeight="1" x14ac:dyDescent="0.2">
      <c r="A12" s="121" t="s">
        <v>41</v>
      </c>
      <c r="B12" s="133">
        <v>0</v>
      </c>
      <c r="C12" s="133"/>
      <c r="D12" s="133"/>
      <c r="E12" s="133"/>
      <c r="F12" s="133" t="s">
        <v>98</v>
      </c>
      <c r="G12" s="133">
        <v>0</v>
      </c>
      <c r="H12" s="133">
        <v>0</v>
      </c>
      <c r="I12" s="134">
        <f t="shared" ref="I12:I29" si="1">SUM(B12:H12)</f>
        <v>0</v>
      </c>
      <c r="J12" s="195">
        <f>ROUND(I12/$B$6,2)</f>
        <v>0</v>
      </c>
      <c r="K12" s="89"/>
    </row>
    <row r="13" spans="1:11" s="5" customFormat="1" ht="20.100000000000001" customHeight="1" x14ac:dyDescent="0.2">
      <c r="A13" s="121" t="s">
        <v>42</v>
      </c>
      <c r="B13" s="133"/>
      <c r="C13" s="133"/>
      <c r="D13" s="133"/>
      <c r="E13" s="133"/>
      <c r="F13" s="133"/>
      <c r="G13" s="133"/>
      <c r="H13" s="133">
        <v>0</v>
      </c>
      <c r="I13" s="134">
        <f t="shared" si="1"/>
        <v>0</v>
      </c>
      <c r="J13" s="195">
        <f t="shared" ref="J13:J29" si="2">ROUND(I13/$B$6,2)</f>
        <v>0</v>
      </c>
      <c r="K13" s="89"/>
    </row>
    <row r="14" spans="1:11" s="5" customFormat="1" ht="20.100000000000001" customHeight="1" x14ac:dyDescent="0.2">
      <c r="A14" s="121" t="s">
        <v>43</v>
      </c>
      <c r="B14" s="133"/>
      <c r="C14" s="133"/>
      <c r="D14" s="133"/>
      <c r="E14" s="133"/>
      <c r="F14" s="133" t="s">
        <v>98</v>
      </c>
      <c r="G14" s="133" t="s">
        <v>98</v>
      </c>
      <c r="H14" s="133">
        <v>0</v>
      </c>
      <c r="I14" s="134">
        <f t="shared" si="1"/>
        <v>0</v>
      </c>
      <c r="J14" s="195">
        <f t="shared" si="2"/>
        <v>0</v>
      </c>
      <c r="K14" s="89"/>
    </row>
    <row r="15" spans="1:11" s="5" customFormat="1" ht="20.100000000000001" customHeight="1" x14ac:dyDescent="0.2">
      <c r="A15" s="121" t="s">
        <v>44</v>
      </c>
      <c r="B15" s="133"/>
      <c r="C15" s="133"/>
      <c r="D15" s="133"/>
      <c r="E15" s="133"/>
      <c r="F15" s="133"/>
      <c r="G15" s="133" t="s">
        <v>98</v>
      </c>
      <c r="H15" s="133"/>
      <c r="I15" s="134">
        <f t="shared" si="1"/>
        <v>0</v>
      </c>
      <c r="J15" s="195">
        <f t="shared" si="2"/>
        <v>0</v>
      </c>
      <c r="K15" s="89"/>
    </row>
    <row r="16" spans="1:11" s="5" customFormat="1" ht="20.100000000000001" customHeight="1" x14ac:dyDescent="0.2">
      <c r="A16" s="121" t="s">
        <v>45</v>
      </c>
      <c r="B16" s="133"/>
      <c r="C16" s="192"/>
      <c r="D16" s="133"/>
      <c r="E16" s="133"/>
      <c r="F16" s="133" t="s">
        <v>98</v>
      </c>
      <c r="G16" s="133" t="s">
        <v>98</v>
      </c>
      <c r="H16" s="133"/>
      <c r="I16" s="134">
        <f t="shared" si="1"/>
        <v>0</v>
      </c>
      <c r="J16" s="195">
        <f t="shared" si="2"/>
        <v>0</v>
      </c>
      <c r="K16" s="89"/>
    </row>
    <row r="17" spans="1:11" s="5" customFormat="1" ht="20.100000000000001" customHeight="1" x14ac:dyDescent="0.2">
      <c r="A17" s="121" t="s">
        <v>46</v>
      </c>
      <c r="B17" s="133"/>
      <c r="C17" s="133"/>
      <c r="D17" s="133"/>
      <c r="E17" s="133"/>
      <c r="F17" s="133"/>
      <c r="G17" s="133"/>
      <c r="H17" s="133"/>
      <c r="I17" s="134">
        <f t="shared" si="1"/>
        <v>0</v>
      </c>
      <c r="J17" s="195">
        <f t="shared" si="2"/>
        <v>0</v>
      </c>
      <c r="K17" s="89"/>
    </row>
    <row r="18" spans="1:11" s="5" customFormat="1" ht="20.100000000000001" customHeight="1" x14ac:dyDescent="0.2">
      <c r="A18" s="121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134">
        <f t="shared" si="1"/>
        <v>0</v>
      </c>
      <c r="J18" s="195">
        <f t="shared" si="2"/>
        <v>0</v>
      </c>
      <c r="K18" s="89"/>
    </row>
    <row r="19" spans="1:11" s="5" customFormat="1" ht="20.100000000000001" customHeight="1" x14ac:dyDescent="0.2">
      <c r="A19" s="121" t="s">
        <v>48</v>
      </c>
      <c r="B19" s="133"/>
      <c r="C19" s="133"/>
      <c r="D19" s="133"/>
      <c r="E19" s="133"/>
      <c r="F19" s="133"/>
      <c r="G19" s="133"/>
      <c r="H19" s="133"/>
      <c r="I19" s="134">
        <f t="shared" si="1"/>
        <v>0</v>
      </c>
      <c r="J19" s="195">
        <f t="shared" si="2"/>
        <v>0</v>
      </c>
      <c r="K19" s="89"/>
    </row>
    <row r="20" spans="1:11" s="5" customFormat="1" ht="20.100000000000001" customHeight="1" x14ac:dyDescent="0.2">
      <c r="A20" s="121" t="s">
        <v>49</v>
      </c>
      <c r="B20" s="133"/>
      <c r="C20" s="133"/>
      <c r="D20" s="133"/>
      <c r="E20" s="133"/>
      <c r="F20" s="133"/>
      <c r="G20" s="133" t="s">
        <v>98</v>
      </c>
      <c r="H20" s="133"/>
      <c r="I20" s="134">
        <f t="shared" si="1"/>
        <v>0</v>
      </c>
      <c r="J20" s="195">
        <f t="shared" si="2"/>
        <v>0</v>
      </c>
      <c r="K20" s="89"/>
    </row>
    <row r="21" spans="1:11" s="5" customFormat="1" ht="20.100000000000001" customHeight="1" x14ac:dyDescent="0.2">
      <c r="A21" s="121" t="s">
        <v>50</v>
      </c>
      <c r="B21" s="133"/>
      <c r="C21" s="133"/>
      <c r="D21" s="133"/>
      <c r="E21" s="133"/>
      <c r="F21" s="133" t="s">
        <v>98</v>
      </c>
      <c r="G21" s="133" t="s">
        <v>98</v>
      </c>
      <c r="H21" s="133" t="s">
        <v>98</v>
      </c>
      <c r="I21" s="134">
        <f t="shared" si="1"/>
        <v>0</v>
      </c>
      <c r="J21" s="195">
        <f t="shared" si="2"/>
        <v>0</v>
      </c>
      <c r="K21" s="89"/>
    </row>
    <row r="22" spans="1:11" s="5" customFormat="1" ht="20.100000000000001" customHeight="1" x14ac:dyDescent="0.2">
      <c r="A22" s="121" t="s">
        <v>51</v>
      </c>
      <c r="B22" s="133"/>
      <c r="C22" s="133"/>
      <c r="D22" s="133"/>
      <c r="E22" s="133"/>
      <c r="F22" s="133"/>
      <c r="G22" s="133"/>
      <c r="H22" s="133"/>
      <c r="I22" s="134">
        <f t="shared" si="1"/>
        <v>0</v>
      </c>
      <c r="J22" s="195">
        <f t="shared" si="2"/>
        <v>0</v>
      </c>
      <c r="K22" s="89"/>
    </row>
    <row r="23" spans="1:11" s="5" customFormat="1" ht="20.100000000000001" customHeight="1" x14ac:dyDescent="0.2">
      <c r="A23" s="121" t="s">
        <v>52</v>
      </c>
      <c r="B23" s="133"/>
      <c r="C23" s="133"/>
      <c r="D23" s="133"/>
      <c r="E23" s="133" t="s">
        <v>98</v>
      </c>
      <c r="F23" s="133"/>
      <c r="G23" s="133"/>
      <c r="H23" s="133"/>
      <c r="I23" s="134">
        <f t="shared" si="1"/>
        <v>0</v>
      </c>
      <c r="J23" s="195">
        <f t="shared" si="2"/>
        <v>0</v>
      </c>
      <c r="K23" s="89"/>
    </row>
    <row r="24" spans="1:11" s="5" customFormat="1" ht="20.100000000000001" customHeight="1" x14ac:dyDescent="0.2">
      <c r="A24" s="121" t="s">
        <v>53</v>
      </c>
      <c r="B24" s="133"/>
      <c r="C24" s="133" t="s">
        <v>98</v>
      </c>
      <c r="D24" s="133"/>
      <c r="E24" s="133"/>
      <c r="F24" s="133"/>
      <c r="G24" s="133"/>
      <c r="H24" s="133"/>
      <c r="I24" s="134">
        <f t="shared" si="1"/>
        <v>0</v>
      </c>
      <c r="J24" s="195">
        <f t="shared" si="2"/>
        <v>0</v>
      </c>
      <c r="K24" s="89"/>
    </row>
    <row r="25" spans="1:11" s="5" customFormat="1" ht="20.100000000000001" customHeight="1" x14ac:dyDescent="0.2">
      <c r="A25" s="121" t="s">
        <v>54</v>
      </c>
      <c r="B25" s="133" t="s">
        <v>98</v>
      </c>
      <c r="C25" s="133"/>
      <c r="D25" s="133"/>
      <c r="E25" s="133"/>
      <c r="F25" s="133"/>
      <c r="G25" s="133" t="s">
        <v>98</v>
      </c>
      <c r="H25" s="133"/>
      <c r="I25" s="134">
        <f t="shared" si="1"/>
        <v>0</v>
      </c>
      <c r="J25" s="195">
        <f t="shared" si="2"/>
        <v>0</v>
      </c>
      <c r="K25" s="89"/>
    </row>
    <row r="26" spans="1:11" s="5" customFormat="1" ht="20.100000000000001" customHeight="1" x14ac:dyDescent="0.2">
      <c r="A26" s="121" t="s">
        <v>55</v>
      </c>
      <c r="B26" s="133"/>
      <c r="C26" s="133" t="s">
        <v>98</v>
      </c>
      <c r="D26" s="133"/>
      <c r="E26" s="133"/>
      <c r="F26" s="133" t="s">
        <v>98</v>
      </c>
      <c r="G26" s="133"/>
      <c r="H26" s="133"/>
      <c r="I26" s="134">
        <f t="shared" si="1"/>
        <v>0</v>
      </c>
      <c r="J26" s="195">
        <f t="shared" si="2"/>
        <v>0</v>
      </c>
      <c r="K26" s="89"/>
    </row>
    <row r="27" spans="1:11" s="5" customFormat="1" ht="20.100000000000001" customHeight="1" x14ac:dyDescent="0.2">
      <c r="A27" s="121" t="s">
        <v>56</v>
      </c>
      <c r="B27" s="133"/>
      <c r="C27" s="133"/>
      <c r="D27" s="133"/>
      <c r="E27" s="133" t="s">
        <v>98</v>
      </c>
      <c r="F27" s="133" t="s">
        <v>98</v>
      </c>
      <c r="G27" s="133"/>
      <c r="H27" s="133"/>
      <c r="I27" s="134">
        <f t="shared" si="1"/>
        <v>0</v>
      </c>
      <c r="J27" s="195">
        <f t="shared" si="2"/>
        <v>0</v>
      </c>
      <c r="K27" s="89"/>
    </row>
    <row r="28" spans="1:11" s="5" customFormat="1" ht="20.100000000000001" customHeight="1" x14ac:dyDescent="0.2">
      <c r="A28" s="49" t="s">
        <v>57</v>
      </c>
      <c r="B28" s="133"/>
      <c r="C28" s="133"/>
      <c r="D28" s="133"/>
      <c r="E28" s="133"/>
      <c r="F28" s="133"/>
      <c r="G28" s="133"/>
      <c r="H28" s="133"/>
      <c r="I28" s="134">
        <f t="shared" si="1"/>
        <v>0</v>
      </c>
      <c r="J28" s="195">
        <f t="shared" si="2"/>
        <v>0</v>
      </c>
      <c r="K28" s="89"/>
    </row>
    <row r="29" spans="1:11" s="5" customFormat="1" ht="19.5" customHeight="1" x14ac:dyDescent="0.2">
      <c r="A29" s="49" t="s">
        <v>57</v>
      </c>
      <c r="B29" s="133"/>
      <c r="C29" s="133"/>
      <c r="D29" s="133"/>
      <c r="E29" s="133"/>
      <c r="F29" s="133"/>
      <c r="G29" s="133"/>
      <c r="H29" s="133"/>
      <c r="I29" s="134">
        <f t="shared" si="1"/>
        <v>0</v>
      </c>
      <c r="J29" s="195">
        <f t="shared" si="2"/>
        <v>0</v>
      </c>
      <c r="K29" s="89"/>
    </row>
    <row r="30" spans="1:11" s="5" customFormat="1" ht="19.5" customHeight="1" x14ac:dyDescent="0.2">
      <c r="A30" s="122" t="s">
        <v>58</v>
      </c>
      <c r="B30" s="47">
        <f>SUM(B12:B29)</f>
        <v>0</v>
      </c>
      <c r="C30" s="47">
        <f t="shared" ref="C30:I30" si="3">SUM(C12:C29)</f>
        <v>0</v>
      </c>
      <c r="D30" s="47">
        <f t="shared" si="3"/>
        <v>0</v>
      </c>
      <c r="E30" s="47">
        <f t="shared" si="3"/>
        <v>0</v>
      </c>
      <c r="F30" s="47">
        <f t="shared" si="3"/>
        <v>0</v>
      </c>
      <c r="G30" s="47">
        <f t="shared" si="3"/>
        <v>0</v>
      </c>
      <c r="H30" s="47">
        <f t="shared" si="3"/>
        <v>0</v>
      </c>
      <c r="I30" s="47">
        <f t="shared" si="3"/>
        <v>0</v>
      </c>
      <c r="J30" s="196"/>
      <c r="K30" s="89"/>
    </row>
    <row r="31" spans="1:11" s="5" customFormat="1" ht="19.5" customHeight="1" x14ac:dyDescent="0.2">
      <c r="A31" s="154" t="str">
        <f>CONCATENATE("TOTAL   ",+'Set Up'!B14)</f>
        <v>TOTAL   USD</v>
      </c>
      <c r="B31" s="193">
        <f t="shared" ref="B31:H31" si="4">B30/$B6</f>
        <v>0</v>
      </c>
      <c r="C31" s="193">
        <f t="shared" si="4"/>
        <v>0</v>
      </c>
      <c r="D31" s="193">
        <f t="shared" si="4"/>
        <v>0</v>
      </c>
      <c r="E31" s="193">
        <f t="shared" si="4"/>
        <v>0</v>
      </c>
      <c r="F31" s="193">
        <f t="shared" si="4"/>
        <v>0</v>
      </c>
      <c r="G31" s="193">
        <f t="shared" si="4"/>
        <v>0</v>
      </c>
      <c r="H31" s="193">
        <f t="shared" si="4"/>
        <v>0</v>
      </c>
      <c r="I31" s="193"/>
      <c r="J31" s="194">
        <f>SUM(SUM(J12:J29))</f>
        <v>0</v>
      </c>
      <c r="K31" s="89"/>
    </row>
    <row r="32" spans="1:11" x14ac:dyDescent="0.2">
      <c r="A32" s="93"/>
      <c r="B32" s="93"/>
      <c r="C32" s="93"/>
      <c r="D32" s="93"/>
      <c r="E32" s="93"/>
      <c r="F32" s="93"/>
      <c r="G32" s="93"/>
      <c r="H32" s="93"/>
      <c r="I32" s="156"/>
      <c r="J32" s="157"/>
      <c r="K32" s="93"/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5" orientation="landscape" horizontalDpi="4294967292" verticalDpi="300" r:id="rId1"/>
  <headerFooter alignWithMargins="0">
    <oddFooter>&amp;CPage 1A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37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1" s="5" customFormat="1" ht="15.75" x14ac:dyDescent="0.25">
      <c r="A1" s="158" t="s">
        <v>59</v>
      </c>
      <c r="B1" s="159"/>
      <c r="C1" s="159"/>
      <c r="D1" s="159"/>
      <c r="E1" s="159"/>
      <c r="F1" s="159"/>
      <c r="G1" s="159"/>
      <c r="H1" s="159"/>
      <c r="I1" s="159"/>
      <c r="J1" s="160"/>
      <c r="K1" s="89"/>
    </row>
    <row r="2" spans="1:11" s="22" customFormat="1" ht="15.95" customHeight="1" x14ac:dyDescent="0.2">
      <c r="A2" s="161" t="s">
        <v>60</v>
      </c>
      <c r="B2" s="162" t="s">
        <v>61</v>
      </c>
      <c r="C2" s="162" t="s">
        <v>62</v>
      </c>
      <c r="D2" s="162"/>
      <c r="E2" s="162"/>
      <c r="F2" s="162" t="s">
        <v>63</v>
      </c>
      <c r="G2" s="162"/>
      <c r="H2" s="162"/>
      <c r="I2" s="162" t="s">
        <v>64</v>
      </c>
      <c r="J2" s="162" t="s">
        <v>65</v>
      </c>
      <c r="K2" s="163"/>
    </row>
    <row r="3" spans="1:11" s="29" customFormat="1" ht="17.100000000000001" customHeight="1" x14ac:dyDescent="0.2">
      <c r="A3" s="66" t="s">
        <v>98</v>
      </c>
      <c r="B3" s="67" t="s">
        <v>98</v>
      </c>
      <c r="C3" s="68" t="s">
        <v>98</v>
      </c>
      <c r="D3" s="68" t="s">
        <v>98</v>
      </c>
      <c r="E3" s="68" t="s">
        <v>98</v>
      </c>
      <c r="F3" s="69" t="s">
        <v>98</v>
      </c>
      <c r="G3" s="68" t="s">
        <v>98</v>
      </c>
      <c r="H3" s="68"/>
      <c r="I3" s="70" t="s">
        <v>98</v>
      </c>
      <c r="J3" s="204" t="s">
        <v>98</v>
      </c>
      <c r="K3" s="164"/>
    </row>
    <row r="4" spans="1:11" s="29" customFormat="1" ht="17.100000000000001" customHeight="1" x14ac:dyDescent="0.2">
      <c r="A4" s="66" t="s">
        <v>98</v>
      </c>
      <c r="B4" s="67" t="s">
        <v>98</v>
      </c>
      <c r="C4" s="68" t="s">
        <v>98</v>
      </c>
      <c r="D4" s="68"/>
      <c r="E4" s="68"/>
      <c r="F4" s="69" t="s">
        <v>98</v>
      </c>
      <c r="G4" s="68"/>
      <c r="H4" s="68"/>
      <c r="I4" s="70" t="s">
        <v>98</v>
      </c>
      <c r="J4" s="204" t="s">
        <v>98</v>
      </c>
      <c r="K4" s="164"/>
    </row>
    <row r="5" spans="1:11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  <c r="K5" s="164"/>
    </row>
    <row r="6" spans="1:11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  <c r="K6" s="164"/>
    </row>
    <row r="7" spans="1:11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  <c r="K7" s="164"/>
    </row>
    <row r="8" spans="1:11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  <c r="K8" s="164"/>
    </row>
    <row r="9" spans="1:11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  <c r="K9" s="164"/>
    </row>
    <row r="10" spans="1:11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  <c r="K10" s="164"/>
    </row>
    <row r="11" spans="1:11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  <c r="K11" s="164"/>
    </row>
    <row r="12" spans="1:11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  <c r="K12" s="164"/>
    </row>
    <row r="13" spans="1:11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  <c r="K13" s="164"/>
    </row>
    <row r="14" spans="1:11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  <c r="K14" s="164"/>
    </row>
    <row r="15" spans="1:11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  <c r="K15" s="164"/>
    </row>
    <row r="16" spans="1:11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  <c r="K16" s="164"/>
    </row>
    <row r="17" spans="1:11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  <c r="K17" s="164"/>
    </row>
    <row r="18" spans="1:11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  <c r="K18" s="164"/>
    </row>
    <row r="19" spans="1:11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  <c r="K19" s="164"/>
    </row>
    <row r="20" spans="1:11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  <c r="K20" s="164"/>
    </row>
    <row r="21" spans="1:11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  <c r="K21" s="164"/>
    </row>
    <row r="22" spans="1:11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  <c r="K22" s="164"/>
    </row>
    <row r="23" spans="1:11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  <c r="K23" s="164"/>
    </row>
    <row r="24" spans="1:11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  <c r="K24" s="164"/>
    </row>
    <row r="25" spans="1:11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  <c r="K25" s="164"/>
    </row>
    <row r="26" spans="1:11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  <c r="K26" s="164"/>
    </row>
    <row r="27" spans="1:11" s="27" customFormat="1" ht="17.100000000000001" customHeight="1" thickTop="1" thickBot="1" x14ac:dyDescent="0.25">
      <c r="A27" s="165" t="s">
        <v>66</v>
      </c>
      <c r="B27" s="166"/>
      <c r="C27" s="166"/>
      <c r="D27" s="166"/>
      <c r="E27" s="166"/>
      <c r="F27" s="167"/>
      <c r="G27" s="167" t="s">
        <v>67</v>
      </c>
      <c r="H27" s="167"/>
      <c r="I27" s="166"/>
      <c r="J27" s="168"/>
      <c r="K27" s="169"/>
    </row>
    <row r="28" spans="1:11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  <c r="K28" s="164"/>
    </row>
    <row r="29" spans="1:11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223"/>
      <c r="J29" s="206"/>
      <c r="K29" s="164"/>
    </row>
    <row r="30" spans="1:11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  <c r="K30" s="164"/>
    </row>
    <row r="31" spans="1:11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  <c r="K31" s="164"/>
    </row>
    <row r="32" spans="1:11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  <c r="K32" s="164"/>
    </row>
    <row r="33" spans="1:11" s="18" customFormat="1" ht="17.100000000000001" customHeight="1" x14ac:dyDescent="0.2">
      <c r="A33" s="69"/>
      <c r="B33" s="68"/>
      <c r="C33" s="68"/>
      <c r="D33" s="68"/>
      <c r="E33" s="68"/>
      <c r="F33" s="71"/>
      <c r="G33" s="68"/>
      <c r="H33" s="68"/>
      <c r="I33" s="68"/>
      <c r="J33" s="206"/>
      <c r="K33" s="164"/>
    </row>
    <row r="34" spans="1:11" s="36" customFormat="1" x14ac:dyDescent="0.2"/>
    <row r="35" spans="1:11" s="19" customFormat="1" ht="11.25" x14ac:dyDescent="0.2">
      <c r="A35" s="171"/>
      <c r="B35" s="171"/>
      <c r="C35" s="171"/>
      <c r="D35" s="171"/>
      <c r="E35" s="171"/>
      <c r="F35" s="171"/>
      <c r="G35" s="171"/>
      <c r="H35" s="171"/>
      <c r="I35" s="172"/>
      <c r="J35" s="173"/>
      <c r="K35" s="170"/>
    </row>
    <row r="37" spans="1:11" s="36" customFormat="1" x14ac:dyDescent="0.2"/>
  </sheetData>
  <sheetProtection sheet="1" objects="1" scenarios="1"/>
  <phoneticPr fontId="18" type="noConversion"/>
  <printOptions horizontalCentered="1" verticalCentered="1" gridLinesSet="0"/>
  <pageMargins left="0.25" right="0.25" top="0.17" bottom="0.45" header="0.43" footer="0.21"/>
  <pageSetup scale="99" orientation="landscape" horizontalDpi="4294967292" verticalDpi="300" r:id="rId1"/>
  <headerFooter alignWithMargins="0">
    <oddFooter>&amp;CPage 1B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J33"/>
  <sheetViews>
    <sheetView showGridLines="0" showZeros="0" topLeftCell="A2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" customHeight="1" x14ac:dyDescent="0.25">
      <c r="A1" s="221" t="str">
        <f>UPPER('Set Up'!B16)</f>
        <v>JAMESWAY INCUBATOR</v>
      </c>
      <c r="B1" s="87"/>
      <c r="C1" s="87"/>
      <c r="D1" s="87"/>
      <c r="E1" s="87"/>
      <c r="F1" s="87"/>
      <c r="G1" s="87"/>
      <c r="H1" s="87"/>
      <c r="I1" s="87"/>
      <c r="J1" s="88" t="str">
        <f>+'Set Up'!E2</f>
        <v>Rev 1.28</v>
      </c>
    </row>
    <row r="2" spans="1:10" x14ac:dyDescent="0.2">
      <c r="A2" s="90" t="s">
        <v>23</v>
      </c>
      <c r="B2" s="90"/>
      <c r="C2" s="90"/>
      <c r="D2" s="90"/>
      <c r="E2" s="90"/>
      <c r="F2" s="90"/>
      <c r="G2" s="90"/>
      <c r="H2" s="90"/>
      <c r="I2" s="90"/>
      <c r="J2" s="219"/>
    </row>
    <row r="3" spans="1:10" ht="15.95" customHeight="1" x14ac:dyDescent="0.2">
      <c r="A3" s="94" t="s">
        <v>24</v>
      </c>
      <c r="B3" s="92">
        <f>+'Set Up'!B8</f>
        <v>0</v>
      </c>
      <c r="C3" s="92"/>
      <c r="D3" s="101"/>
      <c r="E3" s="136"/>
      <c r="F3" s="136"/>
      <c r="G3" s="136"/>
      <c r="H3" s="136"/>
      <c r="I3" s="137"/>
      <c r="J3" s="138"/>
    </row>
    <row r="4" spans="1:10" ht="15.95" customHeight="1" x14ac:dyDescent="0.2">
      <c r="A4" s="101" t="s">
        <v>25</v>
      </c>
      <c r="B4" s="102"/>
      <c r="C4" s="102"/>
      <c r="D4" s="139"/>
      <c r="E4" s="101"/>
      <c r="F4" s="101"/>
      <c r="G4" s="142" t="s">
        <v>26</v>
      </c>
      <c r="H4" s="140"/>
      <c r="I4" s="92" t="str">
        <f>+'Set Up'!B10</f>
        <v>Consulting</v>
      </c>
      <c r="J4" s="141"/>
    </row>
    <row r="5" spans="1:10" ht="15.95" customHeight="1" x14ac:dyDescent="0.2">
      <c r="A5" s="101" t="s">
        <v>27</v>
      </c>
      <c r="B5" s="53"/>
      <c r="C5" s="92"/>
      <c r="D5" s="94"/>
      <c r="E5" s="142"/>
      <c r="F5" s="142"/>
      <c r="G5" s="142" t="s">
        <v>28</v>
      </c>
      <c r="H5" s="103"/>
      <c r="I5" s="197">
        <f>+H9</f>
        <v>39957</v>
      </c>
      <c r="J5" s="136"/>
    </row>
    <row r="6" spans="1:10" ht="15.95" customHeight="1" x14ac:dyDescent="0.2">
      <c r="A6" s="101" t="s">
        <v>29</v>
      </c>
      <c r="B6" s="208">
        <v>1</v>
      </c>
      <c r="C6" s="135" t="str">
        <f>CONCATENATE("TO ",'Set Up'!B14)</f>
        <v>TO USD</v>
      </c>
      <c r="D6" s="101"/>
      <c r="E6" s="101"/>
      <c r="F6" s="101"/>
      <c r="G6" s="143"/>
      <c r="H6" s="142"/>
      <c r="I6" s="143"/>
      <c r="J6" s="103"/>
    </row>
    <row r="7" spans="1:10" x14ac:dyDescent="0.2">
      <c r="A7" s="102"/>
      <c r="B7" s="112"/>
      <c r="C7" s="102"/>
      <c r="D7" s="102"/>
      <c r="E7" s="102"/>
      <c r="F7" s="102"/>
      <c r="G7" s="102"/>
      <c r="H7" s="92"/>
      <c r="I7" s="144"/>
      <c r="J7" s="145"/>
    </row>
    <row r="8" spans="1:10" s="5" customFormat="1" ht="33" customHeight="1" x14ac:dyDescent="0.2">
      <c r="A8" s="113" t="s">
        <v>30</v>
      </c>
      <c r="B8" s="113" t="s">
        <v>31</v>
      </c>
      <c r="C8" s="113" t="s">
        <v>32</v>
      </c>
      <c r="D8" s="113" t="s">
        <v>33</v>
      </c>
      <c r="E8" s="113" t="s">
        <v>34</v>
      </c>
      <c r="F8" s="113" t="s">
        <v>35</v>
      </c>
      <c r="G8" s="113" t="s">
        <v>36</v>
      </c>
      <c r="H8" s="113" t="s">
        <v>37</v>
      </c>
      <c r="I8" s="146" t="s">
        <v>38</v>
      </c>
      <c r="J8" s="146" t="str">
        <f>CONCATENATE("TOTALS    ",+'Set Up'!B14)</f>
        <v>TOTALS    USD</v>
      </c>
    </row>
    <row r="9" spans="1:10" s="5" customFormat="1" ht="20.100000000000001" customHeight="1" x14ac:dyDescent="0.2">
      <c r="A9" s="147" t="s">
        <v>39</v>
      </c>
      <c r="B9" s="43">
        <f>'TER-1'!H9+1</f>
        <v>39951</v>
      </c>
      <c r="C9" s="43">
        <f t="shared" ref="C9:H9" si="0">+B9+1</f>
        <v>39952</v>
      </c>
      <c r="D9" s="43">
        <f t="shared" si="0"/>
        <v>39953</v>
      </c>
      <c r="E9" s="43">
        <f t="shared" si="0"/>
        <v>39954</v>
      </c>
      <c r="F9" s="43">
        <f t="shared" si="0"/>
        <v>39955</v>
      </c>
      <c r="G9" s="43">
        <f t="shared" si="0"/>
        <v>39956</v>
      </c>
      <c r="H9" s="43">
        <f t="shared" si="0"/>
        <v>39957</v>
      </c>
      <c r="I9" s="185"/>
      <c r="J9" s="186"/>
    </row>
    <row r="10" spans="1:10" s="5" customFormat="1" ht="20.100000000000001" customHeight="1" x14ac:dyDescent="0.2">
      <c r="A10" s="198" t="s">
        <v>40</v>
      </c>
      <c r="B10" s="222"/>
      <c r="C10" s="201"/>
      <c r="D10" s="201" t="s">
        <v>98</v>
      </c>
      <c r="E10" s="202" t="s">
        <v>98</v>
      </c>
      <c r="F10" s="202"/>
      <c r="G10" s="202"/>
      <c r="H10" s="202"/>
      <c r="I10" s="187"/>
      <c r="J10" s="151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>
        <v>0</v>
      </c>
      <c r="E11" s="46"/>
      <c r="F11" s="46"/>
      <c r="G11" s="46"/>
      <c r="H11" s="46"/>
      <c r="I11" s="190">
        <f>SUM(B11:H11)</f>
        <v>0</v>
      </c>
      <c r="J11" s="120">
        <f>+I11</f>
        <v>0</v>
      </c>
    </row>
    <row r="12" spans="1:10" s="5" customFormat="1" ht="20.100000000000001" customHeight="1" x14ac:dyDescent="0.2">
      <c r="A12" s="121" t="s">
        <v>41</v>
      </c>
      <c r="B12" s="46">
        <v>0</v>
      </c>
      <c r="C12" s="46">
        <v>0</v>
      </c>
      <c r="D12" s="46"/>
      <c r="E12" s="46"/>
      <c r="F12" s="46"/>
      <c r="G12" s="46"/>
      <c r="H12" s="46"/>
      <c r="I12" s="47">
        <f t="shared" ref="I12:I30" si="1">SUM(B12:H12)</f>
        <v>0</v>
      </c>
      <c r="J12" s="120">
        <f>ROUND(I12/$B$6,2)</f>
        <v>0</v>
      </c>
    </row>
    <row r="13" spans="1:10" s="5" customFormat="1" ht="20.100000000000001" customHeight="1" x14ac:dyDescent="0.2">
      <c r="A13" s="121" t="s">
        <v>42</v>
      </c>
      <c r="B13" s="46"/>
      <c r="C13" s="46"/>
      <c r="D13" s="46"/>
      <c r="E13" s="46"/>
      <c r="F13" s="46"/>
      <c r="G13" s="46"/>
      <c r="H13" s="46"/>
      <c r="I13" s="47">
        <f t="shared" si="1"/>
        <v>0</v>
      </c>
      <c r="J13" s="120">
        <f t="shared" ref="J13:J29" si="2">ROUND(I13/$B$6,2)</f>
        <v>0</v>
      </c>
    </row>
    <row r="14" spans="1:10" s="5" customFormat="1" ht="20.100000000000001" customHeight="1" x14ac:dyDescent="0.2">
      <c r="A14" s="121" t="s">
        <v>43</v>
      </c>
      <c r="B14" s="46"/>
      <c r="C14" s="46"/>
      <c r="D14" s="46" t="s">
        <v>98</v>
      </c>
      <c r="E14" s="46" t="s">
        <v>98</v>
      </c>
      <c r="F14" s="46"/>
      <c r="G14" s="46"/>
      <c r="H14" s="46"/>
      <c r="I14" s="47">
        <f t="shared" si="1"/>
        <v>0</v>
      </c>
      <c r="J14" s="120">
        <f t="shared" si="2"/>
        <v>0</v>
      </c>
    </row>
    <row r="15" spans="1:10" s="5" customFormat="1" ht="20.100000000000001" customHeight="1" x14ac:dyDescent="0.2">
      <c r="A15" s="121" t="s">
        <v>44</v>
      </c>
      <c r="B15" s="46"/>
      <c r="C15" s="46"/>
      <c r="D15" s="46">
        <v>0</v>
      </c>
      <c r="E15" s="46"/>
      <c r="F15" s="46"/>
      <c r="G15" s="46"/>
      <c r="H15" s="46"/>
      <c r="I15" s="47">
        <f t="shared" si="1"/>
        <v>0</v>
      </c>
      <c r="J15" s="120">
        <f t="shared" si="2"/>
        <v>0</v>
      </c>
    </row>
    <row r="16" spans="1:10" s="5" customFormat="1" ht="20.100000000000001" customHeight="1" x14ac:dyDescent="0.2">
      <c r="A16" s="121" t="s">
        <v>45</v>
      </c>
      <c r="B16" s="46"/>
      <c r="C16" s="188"/>
      <c r="D16" s="46" t="s">
        <v>98</v>
      </c>
      <c r="E16" s="46" t="s">
        <v>98</v>
      </c>
      <c r="F16" s="46" t="s">
        <v>98</v>
      </c>
      <c r="G16" s="46"/>
      <c r="H16" s="46"/>
      <c r="I16" s="47">
        <f t="shared" si="1"/>
        <v>0</v>
      </c>
      <c r="J16" s="120">
        <f t="shared" si="2"/>
        <v>0</v>
      </c>
    </row>
    <row r="17" spans="1:10" s="5" customFormat="1" ht="20.100000000000001" customHeight="1" x14ac:dyDescent="0.2">
      <c r="A17" s="121" t="s">
        <v>46</v>
      </c>
      <c r="B17" s="46"/>
      <c r="C17" s="46"/>
      <c r="D17" s="46"/>
      <c r="E17" s="46"/>
      <c r="F17" s="46"/>
      <c r="G17" s="46"/>
      <c r="H17" s="46"/>
      <c r="I17" s="47">
        <f t="shared" si="1"/>
        <v>0</v>
      </c>
      <c r="J17" s="120">
        <f t="shared" si="2"/>
        <v>0</v>
      </c>
    </row>
    <row r="18" spans="1:10" s="5" customFormat="1" ht="20.100000000000001" customHeight="1" x14ac:dyDescent="0.2">
      <c r="A18" s="121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1"/>
        <v>0</v>
      </c>
      <c r="J18" s="120">
        <f t="shared" si="2"/>
        <v>0</v>
      </c>
    </row>
    <row r="19" spans="1:10" s="5" customFormat="1" ht="20.100000000000001" customHeight="1" x14ac:dyDescent="0.2">
      <c r="A19" s="121" t="s">
        <v>48</v>
      </c>
      <c r="B19" s="46"/>
      <c r="C19" s="46"/>
      <c r="D19" s="46"/>
      <c r="E19" s="46"/>
      <c r="F19" s="46"/>
      <c r="G19" s="46"/>
      <c r="H19" s="46"/>
      <c r="I19" s="47">
        <f t="shared" si="1"/>
        <v>0</v>
      </c>
      <c r="J19" s="120">
        <f t="shared" si="2"/>
        <v>0</v>
      </c>
    </row>
    <row r="20" spans="1:10" s="5" customFormat="1" ht="20.100000000000001" customHeight="1" x14ac:dyDescent="0.2">
      <c r="A20" s="121" t="s">
        <v>49</v>
      </c>
      <c r="B20" s="46"/>
      <c r="C20" s="46"/>
      <c r="D20" s="46"/>
      <c r="E20" s="46"/>
      <c r="F20" s="46"/>
      <c r="G20" s="46"/>
      <c r="H20" s="46"/>
      <c r="I20" s="47">
        <f t="shared" si="1"/>
        <v>0</v>
      </c>
      <c r="J20" s="120">
        <f t="shared" si="2"/>
        <v>0</v>
      </c>
    </row>
    <row r="21" spans="1:10" s="5" customFormat="1" ht="20.100000000000001" customHeight="1" x14ac:dyDescent="0.2">
      <c r="A21" s="121" t="s">
        <v>50</v>
      </c>
      <c r="B21" s="46"/>
      <c r="C21" s="46"/>
      <c r="D21" s="46"/>
      <c r="E21" s="46"/>
      <c r="F21" s="46"/>
      <c r="G21" s="46"/>
      <c r="H21" s="46"/>
      <c r="I21" s="47">
        <f t="shared" si="1"/>
        <v>0</v>
      </c>
      <c r="J21" s="120">
        <f t="shared" si="2"/>
        <v>0</v>
      </c>
    </row>
    <row r="22" spans="1:10" s="5" customFormat="1" ht="20.100000000000001" customHeight="1" x14ac:dyDescent="0.2">
      <c r="A22" s="121" t="s">
        <v>51</v>
      </c>
      <c r="B22" s="46"/>
      <c r="C22" s="46"/>
      <c r="D22" s="46"/>
      <c r="E22" s="46"/>
      <c r="F22" s="46"/>
      <c r="G22" s="46"/>
      <c r="H22" s="46"/>
      <c r="I22" s="47">
        <f t="shared" si="1"/>
        <v>0</v>
      </c>
      <c r="J22" s="120">
        <f t="shared" si="2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1"/>
        <v>0</v>
      </c>
      <c r="J23" s="120">
        <f t="shared" si="2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1"/>
        <v>0</v>
      </c>
      <c r="J24" s="120">
        <f t="shared" si="2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1"/>
        <v>0</v>
      </c>
      <c r="J25" s="120">
        <f t="shared" si="2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1"/>
        <v>0</v>
      </c>
      <c r="J26" s="120">
        <f t="shared" si="2"/>
        <v>0</v>
      </c>
    </row>
    <row r="27" spans="1:10" s="5" customFormat="1" ht="20.100000000000001" customHeight="1" x14ac:dyDescent="0.2">
      <c r="A27" s="121" t="s">
        <v>56</v>
      </c>
      <c r="B27" s="46"/>
      <c r="C27" s="46"/>
      <c r="D27" s="46"/>
      <c r="E27" s="46"/>
      <c r="F27" s="46"/>
      <c r="G27" s="46"/>
      <c r="H27" s="46"/>
      <c r="I27" s="47">
        <f t="shared" si="1"/>
        <v>0</v>
      </c>
      <c r="J27" s="120">
        <f t="shared" si="2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1"/>
        <v>0</v>
      </c>
      <c r="J28" s="120">
        <f t="shared" si="2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1"/>
        <v>0</v>
      </c>
      <c r="J29" s="120">
        <f t="shared" si="2"/>
        <v>0</v>
      </c>
    </row>
    <row r="30" spans="1:10" s="5" customFormat="1" ht="20.100000000000001" customHeight="1" x14ac:dyDescent="0.2">
      <c r="A30" s="122" t="s">
        <v>58</v>
      </c>
      <c r="B30" s="47">
        <f>SUM(B12:B29)</f>
        <v>0</v>
      </c>
      <c r="C30" s="47">
        <f t="shared" ref="C30:H30" si="3">SUM(C12:C29)</f>
        <v>0</v>
      </c>
      <c r="D30" s="47">
        <f t="shared" si="3"/>
        <v>0</v>
      </c>
      <c r="E30" s="47">
        <f t="shared" si="3"/>
        <v>0</v>
      </c>
      <c r="F30" s="47">
        <f t="shared" si="3"/>
        <v>0</v>
      </c>
      <c r="G30" s="47">
        <f t="shared" si="3"/>
        <v>0</v>
      </c>
      <c r="H30" s="47">
        <f t="shared" si="3"/>
        <v>0</v>
      </c>
      <c r="I30" s="47">
        <f t="shared" si="1"/>
        <v>0</v>
      </c>
      <c r="J30" s="153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4">B30/$B6</f>
        <v>0</v>
      </c>
      <c r="C31" s="47">
        <f t="shared" si="4"/>
        <v>0</v>
      </c>
      <c r="D31" s="47">
        <f t="shared" si="4"/>
        <v>0</v>
      </c>
      <c r="E31" s="47">
        <f t="shared" si="4"/>
        <v>0</v>
      </c>
      <c r="F31" s="47">
        <f t="shared" si="4"/>
        <v>0</v>
      </c>
      <c r="G31" s="47">
        <f t="shared" si="4"/>
        <v>0</v>
      </c>
      <c r="H31" s="47">
        <f t="shared" si="4"/>
        <v>0</v>
      </c>
      <c r="I31" s="47"/>
      <c r="J31" s="155">
        <f>SUM(SUM(J12:J29))</f>
        <v>0</v>
      </c>
    </row>
    <row r="32" spans="1:10" x14ac:dyDescent="0.2">
      <c r="A32" s="93"/>
      <c r="B32" s="93"/>
      <c r="C32" s="93"/>
      <c r="D32" s="93"/>
      <c r="E32" s="93"/>
      <c r="F32" s="93"/>
      <c r="G32" s="93"/>
      <c r="H32" s="93"/>
      <c r="I32" s="156"/>
      <c r="J32" s="157"/>
    </row>
    <row r="33" spans="1:10" x14ac:dyDescent="0.2">
      <c r="A33" s="93"/>
      <c r="B33" s="93"/>
      <c r="C33" s="93"/>
      <c r="D33" s="93"/>
      <c r="E33" s="93"/>
      <c r="F33" s="93"/>
      <c r="G33" s="93"/>
      <c r="H33" s="93"/>
      <c r="I33" s="156"/>
      <c r="J33" s="157"/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2A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35"/>
  <sheetViews>
    <sheetView showGridLines="0" topLeftCell="A7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 t="s">
        <v>98</v>
      </c>
      <c r="B3" s="67" t="s">
        <v>98</v>
      </c>
      <c r="C3" s="68" t="s">
        <v>98</v>
      </c>
      <c r="D3" s="68"/>
      <c r="E3" s="68"/>
      <c r="F3" s="69" t="s">
        <v>98</v>
      </c>
      <c r="G3" s="68"/>
      <c r="H3" s="68"/>
      <c r="I3" s="70" t="s">
        <v>98</v>
      </c>
      <c r="J3" s="204" t="s">
        <v>98</v>
      </c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6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 t="s">
        <v>98</v>
      </c>
      <c r="H29" s="68"/>
      <c r="I29" s="68"/>
      <c r="J29" s="206" t="s">
        <v>98</v>
      </c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honeticPr fontId="18" type="noConversion"/>
  <printOptions horizontalCentered="1" verticalCentered="1" gridLinesSet="0"/>
  <pageMargins left="0.23622047244094491" right="0.23622047244094491" top="0.23622047244094491" bottom="0.43307086614173229" header="0.51181102362204722" footer="0.31496062992125984"/>
  <pageSetup scale="99" orientation="landscape" horizontalDpi="4294967292" verticalDpi="300" r:id="rId1"/>
  <headerFooter alignWithMargins="0">
    <oddFooter>&amp;CPage 2B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" customHeight="1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8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39964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'TER-2'!H9+1</f>
        <v>39958</v>
      </c>
      <c r="C9" s="43">
        <f>$B9+1</f>
        <v>39959</v>
      </c>
      <c r="D9" s="43">
        <f>$C9+1</f>
        <v>39960</v>
      </c>
      <c r="E9" s="43">
        <f>$D9+1</f>
        <v>39961</v>
      </c>
      <c r="F9" s="43">
        <f>$E9+1</f>
        <v>39962</v>
      </c>
      <c r="G9" s="43">
        <f>$F9+1</f>
        <v>39963</v>
      </c>
      <c r="H9" s="43">
        <f>$G9+1</f>
        <v>39964</v>
      </c>
      <c r="I9" s="28"/>
      <c r="J9" s="38"/>
    </row>
    <row r="10" spans="1:10" s="5" customFormat="1" ht="20.100000000000001" customHeight="1" x14ac:dyDescent="0.2">
      <c r="A10" s="199" t="s">
        <v>40</v>
      </c>
      <c r="B10" s="202" t="s">
        <v>98</v>
      </c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190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 t="s">
        <v>98</v>
      </c>
      <c r="C21" s="46"/>
      <c r="D21" s="46"/>
      <c r="E21" s="46"/>
      <c r="F21" s="46" t="s">
        <v>98</v>
      </c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 t="s">
        <v>98</v>
      </c>
      <c r="C27" s="46"/>
      <c r="D27" s="46"/>
      <c r="E27" s="46" t="s">
        <v>98</v>
      </c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3A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38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6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 t="s">
        <v>100</v>
      </c>
      <c r="H28" s="68"/>
      <c r="I28" s="68"/>
      <c r="J28" s="206">
        <v>15000</v>
      </c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 t="s">
        <v>101</v>
      </c>
      <c r="H29" s="68"/>
      <c r="I29" s="68"/>
      <c r="J29" s="206">
        <v>150000</v>
      </c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3" spans="1:10" ht="14.25" customHeight="1" x14ac:dyDescent="0.2"/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  <row r="38" spans="1:10" ht="14.25" customHeight="1" x14ac:dyDescent="0.2"/>
  </sheetData>
  <sheetProtection sheet="1" objects="1" scenarios="1"/>
  <phoneticPr fontId="18" type="noConversion"/>
  <printOptions horizontalCentered="1" verticalCentered="1" gridLinesSet="0"/>
  <pageMargins left="0.23622047244094491" right="0.23622047244094491" top="0.23622047244094491" bottom="0.43307086614173229" header="0.51181102362204722" footer="0.31496062992125984"/>
  <pageSetup scale="99" orientation="landscape" horizontalDpi="4294967292" verticalDpi="300" r:id="rId1"/>
  <headerFooter alignWithMargins="0">
    <oddFooter>&amp;CPage 3B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" customHeight="1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8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39971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'TER-3'!H9+1</f>
        <v>39965</v>
      </c>
      <c r="C9" s="43">
        <f>$B9+1</f>
        <v>39966</v>
      </c>
      <c r="D9" s="43">
        <f>$C9+1</f>
        <v>39967</v>
      </c>
      <c r="E9" s="43">
        <f>$D9+1</f>
        <v>39968</v>
      </c>
      <c r="F9" s="43">
        <f>$E9+1</f>
        <v>39969</v>
      </c>
      <c r="G9" s="43">
        <f>$F9+1</f>
        <v>39970</v>
      </c>
      <c r="H9" s="43">
        <f>$G9+1</f>
        <v>39971</v>
      </c>
      <c r="I9" s="54"/>
      <c r="J9" s="38"/>
    </row>
    <row r="10" spans="1:10" s="5" customFormat="1" ht="20.100000000000001" customHeight="1" x14ac:dyDescent="0.2">
      <c r="A10" s="199" t="s">
        <v>40</v>
      </c>
      <c r="B10" s="202" t="s">
        <v>98</v>
      </c>
      <c r="C10" s="202"/>
      <c r="D10" s="202"/>
      <c r="E10" s="202"/>
      <c r="F10" s="202" t="s">
        <v>98</v>
      </c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 t="s">
        <v>98</v>
      </c>
      <c r="C21" s="46"/>
      <c r="D21" s="46"/>
      <c r="E21" s="46"/>
      <c r="F21" s="46" t="s">
        <v>98</v>
      </c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 t="s">
        <v>98</v>
      </c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4A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35"/>
  <sheetViews>
    <sheetView showGridLines="0" topLeftCell="A4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6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 t="s">
        <v>98</v>
      </c>
      <c r="H28" s="68"/>
      <c r="I28" s="68"/>
      <c r="J28" s="206" t="s">
        <v>98</v>
      </c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honeticPr fontId="18" type="noConversion"/>
  <printOptions horizontalCentered="1" verticalCentered="1" gridLinesSet="0"/>
  <pageMargins left="0.23622047244094491" right="0.23622047244094491" top="0.23622047244094491" bottom="0.43307086614173229" header="0.51181102362204722" footer="0.31496062992125984"/>
  <pageSetup scale="99" orientation="landscape" horizontalDpi="4294967292" verticalDpi="300" r:id="rId1"/>
  <headerFooter alignWithMargins="0">
    <oddFooter>&amp;CPage 4B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" customHeight="1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8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39978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'TER-4'!H9+1</f>
        <v>39972</v>
      </c>
      <c r="C9" s="43">
        <f>$B9+1</f>
        <v>39973</v>
      </c>
      <c r="D9" s="43">
        <f>$C9+1</f>
        <v>39974</v>
      </c>
      <c r="E9" s="43">
        <f>$D9+1</f>
        <v>39975</v>
      </c>
      <c r="F9" s="43">
        <f>$E9+1</f>
        <v>39976</v>
      </c>
      <c r="G9" s="43">
        <f>$F9+1</f>
        <v>39977</v>
      </c>
      <c r="H9" s="43">
        <f>$G9+1</f>
        <v>39978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 t="s">
        <v>98</v>
      </c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5A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 t="s">
        <v>98</v>
      </c>
      <c r="H28" s="68"/>
      <c r="I28" s="68"/>
      <c r="J28" s="206" t="s">
        <v>98</v>
      </c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honeticPr fontId="18" type="noConversion"/>
  <printOptions horizontalCentered="1" verticalCentered="1" gridLinesSet="0"/>
  <pageMargins left="0.23622047244094491" right="0.23622047244094491" top="0.23622047244094491" bottom="0.43307086614173229" header="0.51181102362204722" footer="0.31496062992125984"/>
  <pageSetup scale="99" orientation="landscape" horizontalDpi="4294967292" verticalDpi="300" r:id="rId1"/>
  <headerFooter alignWithMargins="0">
    <oddFooter>&amp;CPage 5B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.75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203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39985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'TER-5'!H9+1</f>
        <v>39979</v>
      </c>
      <c r="C9" s="43">
        <f>$B9+1</f>
        <v>39980</v>
      </c>
      <c r="D9" s="43">
        <f>$C9+1</f>
        <v>39981</v>
      </c>
      <c r="E9" s="43">
        <f>$D9+1</f>
        <v>39982</v>
      </c>
      <c r="F9" s="43">
        <f>$E9+1</f>
        <v>39983</v>
      </c>
      <c r="G9" s="43">
        <f>$F9+1</f>
        <v>39984</v>
      </c>
      <c r="H9" s="43">
        <f>$G9+1</f>
        <v>39985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/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honeticPr fontId="18" type="noConversion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6A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honeticPr fontId="18" type="noConversion"/>
  <printOptions horizontalCentered="1" verticalCentered="1" gridLinesSet="0"/>
  <pageMargins left="0.23622047244094491" right="0.23622047244094491" top="0.23622047244094491" bottom="0.43307086614173229" header="0.51181102362204722" footer="0.31496062992125984"/>
  <pageSetup scale="99" orientation="landscape" horizontalDpi="4294967292" verticalDpi="300" r:id="rId1"/>
  <headerFooter alignWithMargins="0">
    <oddFooter>&amp;CPage 6B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.75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203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39992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'TER-6'!H9+1</f>
        <v>39986</v>
      </c>
      <c r="C9" s="43">
        <f>$B9+1</f>
        <v>39987</v>
      </c>
      <c r="D9" s="43">
        <f>$C9+1</f>
        <v>39988</v>
      </c>
      <c r="E9" s="43">
        <f>$D9+1</f>
        <v>39989</v>
      </c>
      <c r="F9" s="43">
        <f>$E9+1</f>
        <v>39990</v>
      </c>
      <c r="G9" s="43">
        <f>$F9+1</f>
        <v>39991</v>
      </c>
      <c r="H9" s="43">
        <f>$G9+1</f>
        <v>39992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/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7A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rintOptions horizontalCentered="1" verticalCentered="1" gridLinesSet="0"/>
  <pageMargins left="0.23622047244094499" right="0.23622047244094499" top="0.23622047244094499" bottom="0.43307086614173201" header="0.511811023622047" footer="0.31496062992126"/>
  <pageSetup scale="99" orientation="landscape" horizontalDpi="4294967292" verticalDpi="300" r:id="rId1"/>
  <headerFooter alignWithMargins="0">
    <oddFooter>&amp;CPage 7B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.75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203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39999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'TER-7'!H9+1</f>
        <v>39993</v>
      </c>
      <c r="C9" s="43">
        <f>$B9+1</f>
        <v>39994</v>
      </c>
      <c r="D9" s="43">
        <f>$C9+1</f>
        <v>39995</v>
      </c>
      <c r="E9" s="43">
        <f>$D9+1</f>
        <v>39996</v>
      </c>
      <c r="F9" s="43">
        <f>$E9+1</f>
        <v>39997</v>
      </c>
      <c r="G9" s="43">
        <f>$F9+1</f>
        <v>39998</v>
      </c>
      <c r="H9" s="43">
        <f>$G9+1</f>
        <v>39999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/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8A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rintOptions horizontalCentered="1" verticalCentered="1" gridLinesSet="0"/>
  <pageMargins left="0.23622047244094499" right="0.23622047244094499" top="0.23622047244094499" bottom="0.43307086614173201" header="0.511811023622047" footer="0.31496062992126"/>
  <pageSetup scale="99" orientation="landscape" horizontalDpi="4294967292" verticalDpi="300" r:id="rId1"/>
  <headerFooter alignWithMargins="0">
    <oddFooter>&amp;CPage 8B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.75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203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40006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'TER-8'!H9+1</f>
        <v>40000</v>
      </c>
      <c r="C9" s="43">
        <f>$B9+1</f>
        <v>40001</v>
      </c>
      <c r="D9" s="43">
        <f>$C9+1</f>
        <v>40002</v>
      </c>
      <c r="E9" s="43">
        <f>$D9+1</f>
        <v>40003</v>
      </c>
      <c r="F9" s="43">
        <f>$E9+1</f>
        <v>40004</v>
      </c>
      <c r="G9" s="43">
        <f>$F9+1</f>
        <v>40005</v>
      </c>
      <c r="H9" s="43">
        <f>$G9+1</f>
        <v>40006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/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9A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rintOptions horizontalCentered="1" verticalCentered="1" gridLinesSet="0"/>
  <pageMargins left="0.23622047244094499" right="0.23622047244094499" top="0.23622047244094499" bottom="0.43307086614173201" header="0.511811023622047" footer="0.31496062992126"/>
  <pageSetup scale="99" orientation="landscape" horizontalDpi="4294967292" verticalDpi="300" r:id="rId1"/>
  <headerFooter alignWithMargins="0">
    <oddFooter>&amp;CPage 9B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J31"/>
  <sheetViews>
    <sheetView showGridLines="0" showZeros="0" zoomScale="75" workbookViewId="0">
      <selection activeCell="M33" sqref="M33"/>
    </sheetView>
  </sheetViews>
  <sheetFormatPr defaultRowHeight="12.75" x14ac:dyDescent="0.2"/>
  <cols>
    <col min="1" max="1" width="22.5703125" customWidth="1"/>
    <col min="2" max="8" width="12.28515625" customWidth="1"/>
    <col min="9" max="9" width="12.28515625" style="4" customWidth="1"/>
    <col min="10" max="10" width="12.28515625" style="3" customWidth="1"/>
  </cols>
  <sheetData>
    <row r="1" spans="1:10" s="5" customFormat="1" ht="15.75" x14ac:dyDescent="0.25">
      <c r="A1" s="220" t="str">
        <f>UPPER('Set Up'!B16)</f>
        <v>JAMESWAY INCUBATOR</v>
      </c>
      <c r="B1" s="7"/>
      <c r="C1" s="7"/>
      <c r="D1" s="7"/>
      <c r="E1" s="7"/>
      <c r="F1" s="7"/>
      <c r="G1" s="7"/>
      <c r="H1" s="7"/>
      <c r="I1" s="7"/>
      <c r="J1" s="203" t="str">
        <f>+'Set Up'!E2</f>
        <v>Rev 1.28</v>
      </c>
    </row>
    <row r="2" spans="1:10" x14ac:dyDescent="0.2">
      <c r="A2" s="9" t="s">
        <v>23</v>
      </c>
      <c r="B2" s="9"/>
      <c r="C2" s="9"/>
      <c r="D2" s="9"/>
      <c r="E2" s="9"/>
      <c r="F2" s="9"/>
      <c r="G2" s="9"/>
      <c r="H2" s="9"/>
      <c r="I2" s="9"/>
      <c r="J2" s="218"/>
    </row>
    <row r="3" spans="1:10" ht="15.95" customHeight="1" x14ac:dyDescent="0.2">
      <c r="A3" s="6" t="s">
        <v>24</v>
      </c>
      <c r="B3" s="53">
        <f>+'Set Up'!B8</f>
        <v>0</v>
      </c>
      <c r="C3" s="53"/>
      <c r="D3" s="1"/>
      <c r="E3" s="2"/>
      <c r="F3" s="2"/>
      <c r="G3" s="2"/>
      <c r="H3" s="2"/>
      <c r="I3" s="10"/>
      <c r="J3" s="11"/>
    </row>
    <row r="4" spans="1:10" ht="15.95" customHeight="1" x14ac:dyDescent="0.2">
      <c r="A4" s="101" t="s">
        <v>25</v>
      </c>
      <c r="B4" s="131"/>
      <c r="C4" s="131"/>
      <c r="D4" s="12"/>
      <c r="E4" s="1"/>
      <c r="F4" s="1"/>
      <c r="G4" s="13" t="s">
        <v>26</v>
      </c>
      <c r="H4" s="14"/>
      <c r="I4" s="53" t="str">
        <f>+'Set Up'!B10</f>
        <v>Consulting</v>
      </c>
      <c r="J4" s="15"/>
    </row>
    <row r="5" spans="1:10" ht="15.95" customHeight="1" x14ac:dyDescent="0.2">
      <c r="A5" s="1" t="s">
        <v>27</v>
      </c>
      <c r="B5" s="53"/>
      <c r="C5" s="53"/>
      <c r="D5" s="6"/>
      <c r="E5" s="17"/>
      <c r="F5" s="17"/>
      <c r="G5" s="13" t="s">
        <v>28</v>
      </c>
      <c r="H5" s="13"/>
      <c r="I5" s="197">
        <f>+H9</f>
        <v>40013</v>
      </c>
      <c r="J5" s="2"/>
    </row>
    <row r="6" spans="1:10" ht="15.95" customHeight="1" x14ac:dyDescent="0.2">
      <c r="A6" s="1" t="s">
        <v>29</v>
      </c>
      <c r="B6" s="208">
        <v>1</v>
      </c>
      <c r="C6" s="41" t="str">
        <f>CONCATENATE("TO ",'Set Up'!B14)</f>
        <v>TO USD</v>
      </c>
      <c r="D6" s="1"/>
      <c r="E6" s="1"/>
      <c r="F6" s="1"/>
      <c r="G6" s="16"/>
      <c r="H6" s="17"/>
      <c r="I6" s="16"/>
      <c r="J6" s="13"/>
    </row>
    <row r="7" spans="1:10" x14ac:dyDescent="0.2">
      <c r="A7" s="40"/>
      <c r="B7" s="72"/>
      <c r="C7" s="40"/>
      <c r="D7" s="40"/>
      <c r="E7" s="40"/>
      <c r="F7" s="40"/>
      <c r="G7" s="40"/>
      <c r="H7" s="39"/>
      <c r="I7" s="73"/>
      <c r="J7" s="74"/>
    </row>
    <row r="8" spans="1:10" s="5" customFormat="1" ht="33" customHeight="1" x14ac:dyDescent="0.2">
      <c r="A8" s="75" t="s">
        <v>30</v>
      </c>
      <c r="B8" s="75" t="s">
        <v>31</v>
      </c>
      <c r="C8" s="75" t="s">
        <v>32</v>
      </c>
      <c r="D8" s="75" t="s">
        <v>33</v>
      </c>
      <c r="E8" s="75" t="s">
        <v>34</v>
      </c>
      <c r="F8" s="75" t="s">
        <v>35</v>
      </c>
      <c r="G8" s="75" t="s">
        <v>36</v>
      </c>
      <c r="H8" s="75" t="s">
        <v>37</v>
      </c>
      <c r="I8" s="76" t="s">
        <v>38</v>
      </c>
      <c r="J8" s="76" t="str">
        <f>CONCATENATE("TOTALS    ",+'Set Up'!B14)</f>
        <v>TOTALS    USD</v>
      </c>
    </row>
    <row r="9" spans="1:10" s="5" customFormat="1" ht="20.100000000000001" customHeight="1" x14ac:dyDescent="0.2">
      <c r="A9" s="42" t="s">
        <v>39</v>
      </c>
      <c r="B9" s="43">
        <f>'TER-9'!H9+1</f>
        <v>40007</v>
      </c>
      <c r="C9" s="43">
        <f>$B9+1</f>
        <v>40008</v>
      </c>
      <c r="D9" s="43">
        <f>$C9+1</f>
        <v>40009</v>
      </c>
      <c r="E9" s="43">
        <f>$D9+1</f>
        <v>40010</v>
      </c>
      <c r="F9" s="43">
        <f>$E9+1</f>
        <v>40011</v>
      </c>
      <c r="G9" s="43">
        <f>$F9+1</f>
        <v>40012</v>
      </c>
      <c r="H9" s="43">
        <f>$G9+1</f>
        <v>40013</v>
      </c>
      <c r="I9" s="28"/>
      <c r="J9" s="38"/>
    </row>
    <row r="10" spans="1:10" s="5" customFormat="1" ht="20.100000000000001" customHeight="1" x14ac:dyDescent="0.2">
      <c r="A10" s="199" t="s">
        <v>40</v>
      </c>
      <c r="B10" s="202"/>
      <c r="C10" s="202"/>
      <c r="D10" s="202"/>
      <c r="E10" s="202"/>
      <c r="F10" s="202"/>
      <c r="G10" s="202"/>
      <c r="H10" s="202"/>
      <c r="I10" s="45"/>
      <c r="J10" s="44"/>
    </row>
    <row r="11" spans="1:10" s="5" customFormat="1" ht="24" customHeight="1" x14ac:dyDescent="0.2">
      <c r="A11" s="119" t="str">
        <f>CONCATENATE("BUSINESS MILES or KM'S RATE=", 'Set Up'!B21,"  ¢/ML/KM")</f>
        <v>BUSINESS MILES or KM'S RATE=0.461  ¢/ML/KM</v>
      </c>
      <c r="B11" s="46"/>
      <c r="C11" s="46"/>
      <c r="D11" s="46"/>
      <c r="E11" s="46"/>
      <c r="F11" s="46"/>
      <c r="G11" s="46"/>
      <c r="H11" s="46"/>
      <c r="I11" s="47">
        <f>SUM(B11:H11)</f>
        <v>0</v>
      </c>
      <c r="J11" s="46">
        <f>+I11</f>
        <v>0</v>
      </c>
    </row>
    <row r="12" spans="1:10" s="5" customFormat="1" ht="20.100000000000001" customHeight="1" x14ac:dyDescent="0.2">
      <c r="A12" s="48" t="s">
        <v>41</v>
      </c>
      <c r="B12" s="46"/>
      <c r="C12" s="46"/>
      <c r="D12" s="46"/>
      <c r="E12" s="46"/>
      <c r="F12" s="46"/>
      <c r="G12" s="46"/>
      <c r="H12" s="46"/>
      <c r="I12" s="47">
        <f t="shared" ref="I12:I30" si="0">SUM(B12:H12)</f>
        <v>0</v>
      </c>
      <c r="J12" s="46">
        <f>ROUND(I12/$B$6,2)</f>
        <v>0</v>
      </c>
    </row>
    <row r="13" spans="1:10" s="5" customFormat="1" ht="20.100000000000001" customHeight="1" x14ac:dyDescent="0.2">
      <c r="A13" s="48" t="s">
        <v>42</v>
      </c>
      <c r="B13" s="46"/>
      <c r="C13" s="46"/>
      <c r="D13" s="46"/>
      <c r="E13" s="46"/>
      <c r="F13" s="46"/>
      <c r="G13" s="46"/>
      <c r="H13" s="46"/>
      <c r="I13" s="47">
        <f t="shared" si="0"/>
        <v>0</v>
      </c>
      <c r="J13" s="46">
        <f t="shared" ref="J13:J29" si="1">ROUND(I13/$B$6,2)</f>
        <v>0</v>
      </c>
    </row>
    <row r="14" spans="1:10" s="5" customFormat="1" ht="20.100000000000001" customHeight="1" x14ac:dyDescent="0.2">
      <c r="A14" s="48" t="s">
        <v>43</v>
      </c>
      <c r="B14" s="46"/>
      <c r="C14" s="46"/>
      <c r="D14" s="46"/>
      <c r="E14" s="46"/>
      <c r="F14" s="46"/>
      <c r="G14" s="46"/>
      <c r="H14" s="46"/>
      <c r="I14" s="47">
        <f t="shared" si="0"/>
        <v>0</v>
      </c>
      <c r="J14" s="46">
        <f t="shared" si="1"/>
        <v>0</v>
      </c>
    </row>
    <row r="15" spans="1:10" s="5" customFormat="1" ht="20.100000000000001" customHeight="1" x14ac:dyDescent="0.2">
      <c r="A15" s="48" t="s">
        <v>44</v>
      </c>
      <c r="B15" s="46"/>
      <c r="C15" s="46"/>
      <c r="D15" s="46"/>
      <c r="E15" s="46"/>
      <c r="F15" s="46"/>
      <c r="G15" s="46"/>
      <c r="H15" s="46"/>
      <c r="I15" s="47">
        <f t="shared" si="0"/>
        <v>0</v>
      </c>
      <c r="J15" s="46">
        <f t="shared" si="1"/>
        <v>0</v>
      </c>
    </row>
    <row r="16" spans="1:10" s="5" customFormat="1" ht="20.100000000000001" customHeight="1" x14ac:dyDescent="0.2">
      <c r="A16" s="48" t="s">
        <v>45</v>
      </c>
      <c r="B16" s="46"/>
      <c r="C16" s="188"/>
      <c r="D16" s="46"/>
      <c r="E16" s="46"/>
      <c r="F16" s="46"/>
      <c r="G16" s="46"/>
      <c r="H16" s="46"/>
      <c r="I16" s="47">
        <f t="shared" si="0"/>
        <v>0</v>
      </c>
      <c r="J16" s="46">
        <f t="shared" si="1"/>
        <v>0</v>
      </c>
    </row>
    <row r="17" spans="1:10" s="5" customFormat="1" ht="20.100000000000001" customHeight="1" x14ac:dyDescent="0.2">
      <c r="A17" s="48" t="s">
        <v>46</v>
      </c>
      <c r="B17" s="46"/>
      <c r="C17" s="46"/>
      <c r="D17" s="46"/>
      <c r="E17" s="46"/>
      <c r="F17" s="46"/>
      <c r="G17" s="46"/>
      <c r="H17" s="46"/>
      <c r="I17" s="47">
        <f t="shared" si="0"/>
        <v>0</v>
      </c>
      <c r="J17" s="46">
        <f t="shared" si="1"/>
        <v>0</v>
      </c>
    </row>
    <row r="18" spans="1:10" s="5" customFormat="1" ht="20.100000000000001" customHeight="1" x14ac:dyDescent="0.2">
      <c r="A18" s="48" t="s">
        <v>47</v>
      </c>
      <c r="B18" s="152">
        <f>+B11*'Set Up'!$B$21</f>
        <v>0</v>
      </c>
      <c r="C18" s="152">
        <f>+C11*'Set Up'!$B$21</f>
        <v>0</v>
      </c>
      <c r="D18" s="152">
        <f>+D11*'Set Up'!$B$21</f>
        <v>0</v>
      </c>
      <c r="E18" s="152">
        <f>+E11*'Set Up'!$B$21</f>
        <v>0</v>
      </c>
      <c r="F18" s="152">
        <f>+F11*'Set Up'!$B$21</f>
        <v>0</v>
      </c>
      <c r="G18" s="152">
        <f>+G11*'Set Up'!$B$21</f>
        <v>0</v>
      </c>
      <c r="H18" s="152">
        <f>+H11*'Set Up'!$B$21</f>
        <v>0</v>
      </c>
      <c r="I18" s="47">
        <f t="shared" si="0"/>
        <v>0</v>
      </c>
      <c r="J18" s="46">
        <f t="shared" si="1"/>
        <v>0</v>
      </c>
    </row>
    <row r="19" spans="1:10" s="5" customFormat="1" ht="20.100000000000001" customHeight="1" x14ac:dyDescent="0.2">
      <c r="A19" s="48" t="s">
        <v>48</v>
      </c>
      <c r="B19" s="46"/>
      <c r="C19" s="46"/>
      <c r="D19" s="46"/>
      <c r="E19" s="46"/>
      <c r="F19" s="46"/>
      <c r="G19" s="46"/>
      <c r="H19" s="46"/>
      <c r="I19" s="47">
        <f t="shared" si="0"/>
        <v>0</v>
      </c>
      <c r="J19" s="46">
        <f t="shared" si="1"/>
        <v>0</v>
      </c>
    </row>
    <row r="20" spans="1:10" s="5" customFormat="1" ht="20.100000000000001" customHeight="1" x14ac:dyDescent="0.2">
      <c r="A20" s="48" t="s">
        <v>49</v>
      </c>
      <c r="B20" s="46"/>
      <c r="C20" s="46"/>
      <c r="D20" s="46"/>
      <c r="E20" s="46"/>
      <c r="F20" s="46"/>
      <c r="G20" s="46"/>
      <c r="H20" s="46"/>
      <c r="I20" s="47">
        <f t="shared" si="0"/>
        <v>0</v>
      </c>
      <c r="J20" s="46">
        <f t="shared" si="1"/>
        <v>0</v>
      </c>
    </row>
    <row r="21" spans="1:10" s="5" customFormat="1" ht="20.100000000000001" customHeight="1" x14ac:dyDescent="0.2">
      <c r="A21" s="48" t="s">
        <v>50</v>
      </c>
      <c r="B21" s="46"/>
      <c r="C21" s="46"/>
      <c r="D21" s="46"/>
      <c r="E21" s="46"/>
      <c r="F21" s="46"/>
      <c r="G21" s="46"/>
      <c r="H21" s="46"/>
      <c r="I21" s="47">
        <f t="shared" si="0"/>
        <v>0</v>
      </c>
      <c r="J21" s="46">
        <f t="shared" si="1"/>
        <v>0</v>
      </c>
    </row>
    <row r="22" spans="1:10" s="5" customFormat="1" ht="20.100000000000001" customHeight="1" x14ac:dyDescent="0.2">
      <c r="A22" s="48" t="s">
        <v>51</v>
      </c>
      <c r="B22" s="46"/>
      <c r="C22" s="46"/>
      <c r="D22" s="46"/>
      <c r="E22" s="46"/>
      <c r="F22" s="46"/>
      <c r="G22" s="46"/>
      <c r="H22" s="46"/>
      <c r="I22" s="47">
        <f t="shared" si="0"/>
        <v>0</v>
      </c>
      <c r="J22" s="46">
        <f t="shared" si="1"/>
        <v>0</v>
      </c>
    </row>
    <row r="23" spans="1:10" s="5" customFormat="1" ht="20.100000000000001" customHeight="1" x14ac:dyDescent="0.2">
      <c r="A23" s="121" t="s">
        <v>52</v>
      </c>
      <c r="B23" s="46"/>
      <c r="C23" s="46"/>
      <c r="D23" s="46"/>
      <c r="E23" s="46"/>
      <c r="F23" s="46"/>
      <c r="G23" s="46"/>
      <c r="H23" s="46"/>
      <c r="I23" s="47">
        <f t="shared" si="0"/>
        <v>0</v>
      </c>
      <c r="J23" s="46">
        <f t="shared" si="1"/>
        <v>0</v>
      </c>
    </row>
    <row r="24" spans="1:10" s="5" customFormat="1" ht="20.100000000000001" customHeight="1" x14ac:dyDescent="0.2">
      <c r="A24" s="121" t="s">
        <v>53</v>
      </c>
      <c r="B24" s="46"/>
      <c r="C24" s="46"/>
      <c r="D24" s="46"/>
      <c r="E24" s="46"/>
      <c r="F24" s="46"/>
      <c r="G24" s="46"/>
      <c r="H24" s="46"/>
      <c r="I24" s="47">
        <f t="shared" si="0"/>
        <v>0</v>
      </c>
      <c r="J24" s="46">
        <f t="shared" si="1"/>
        <v>0</v>
      </c>
    </row>
    <row r="25" spans="1:10" s="5" customFormat="1" ht="20.100000000000001" customHeight="1" x14ac:dyDescent="0.2">
      <c r="A25" s="121" t="s">
        <v>54</v>
      </c>
      <c r="B25" s="46"/>
      <c r="C25" s="46"/>
      <c r="D25" s="46"/>
      <c r="E25" s="46"/>
      <c r="F25" s="46"/>
      <c r="G25" s="46"/>
      <c r="H25" s="46"/>
      <c r="I25" s="47">
        <f t="shared" si="0"/>
        <v>0</v>
      </c>
      <c r="J25" s="46">
        <f t="shared" si="1"/>
        <v>0</v>
      </c>
    </row>
    <row r="26" spans="1:10" s="5" customFormat="1" ht="20.100000000000001" customHeight="1" x14ac:dyDescent="0.2">
      <c r="A26" s="121" t="s">
        <v>55</v>
      </c>
      <c r="B26" s="46"/>
      <c r="C26" s="46"/>
      <c r="D26" s="46"/>
      <c r="E26" s="46"/>
      <c r="F26" s="46"/>
      <c r="G26" s="46"/>
      <c r="H26" s="46"/>
      <c r="I26" s="47">
        <f t="shared" si="0"/>
        <v>0</v>
      </c>
      <c r="J26" s="46">
        <f t="shared" si="1"/>
        <v>0</v>
      </c>
    </row>
    <row r="27" spans="1:10" s="5" customFormat="1" ht="20.100000000000001" customHeight="1" x14ac:dyDescent="0.2">
      <c r="A27" s="48" t="s">
        <v>56</v>
      </c>
      <c r="B27" s="46"/>
      <c r="C27" s="46"/>
      <c r="D27" s="46"/>
      <c r="E27" s="46"/>
      <c r="F27" s="46"/>
      <c r="G27" s="46"/>
      <c r="H27" s="46"/>
      <c r="I27" s="47">
        <f t="shared" si="0"/>
        <v>0</v>
      </c>
      <c r="J27" s="46">
        <f t="shared" si="1"/>
        <v>0</v>
      </c>
    </row>
    <row r="28" spans="1:10" s="5" customFormat="1" ht="20.100000000000001" customHeight="1" x14ac:dyDescent="0.2">
      <c r="A28" s="49" t="s">
        <v>57</v>
      </c>
      <c r="B28" s="46"/>
      <c r="C28" s="46"/>
      <c r="D28" s="46"/>
      <c r="E28" s="46"/>
      <c r="F28" s="46"/>
      <c r="G28" s="46"/>
      <c r="H28" s="46"/>
      <c r="I28" s="47">
        <f t="shared" si="0"/>
        <v>0</v>
      </c>
      <c r="J28" s="46">
        <f t="shared" si="1"/>
        <v>0</v>
      </c>
    </row>
    <row r="29" spans="1:10" s="5" customFormat="1" ht="20.100000000000001" customHeight="1" x14ac:dyDescent="0.2">
      <c r="A29" s="49" t="s">
        <v>57</v>
      </c>
      <c r="B29" s="46"/>
      <c r="C29" s="46"/>
      <c r="D29" s="46"/>
      <c r="E29" s="46"/>
      <c r="F29" s="46"/>
      <c r="G29" s="46"/>
      <c r="H29" s="46"/>
      <c r="I29" s="47">
        <f t="shared" si="0"/>
        <v>0</v>
      </c>
      <c r="J29" s="46">
        <f t="shared" si="1"/>
        <v>0</v>
      </c>
    </row>
    <row r="30" spans="1:10" s="5" customFormat="1" ht="20.100000000000001" customHeight="1" x14ac:dyDescent="0.2">
      <c r="A30" s="50" t="s">
        <v>58</v>
      </c>
      <c r="B30" s="47">
        <f>SUM(B12:B29)</f>
        <v>0</v>
      </c>
      <c r="C30" s="47">
        <f t="shared" ref="C30:H30" si="2">SUM(C12:C29)</f>
        <v>0</v>
      </c>
      <c r="D30" s="47">
        <f t="shared" si="2"/>
        <v>0</v>
      </c>
      <c r="E30" s="47">
        <f t="shared" si="2"/>
        <v>0</v>
      </c>
      <c r="F30" s="47">
        <f t="shared" si="2"/>
        <v>0</v>
      </c>
      <c r="G30" s="47">
        <f t="shared" si="2"/>
        <v>0</v>
      </c>
      <c r="H30" s="47">
        <f t="shared" si="2"/>
        <v>0</v>
      </c>
      <c r="I30" s="47">
        <f t="shared" si="0"/>
        <v>0</v>
      </c>
      <c r="J30" s="51"/>
    </row>
    <row r="31" spans="1:10" s="5" customFormat="1" ht="20.100000000000001" customHeight="1" x14ac:dyDescent="0.2">
      <c r="A31" s="154" t="str">
        <f>CONCATENATE("TOTAL   ",+'Set Up'!B14)</f>
        <v>TOTAL   USD</v>
      </c>
      <c r="B31" s="47">
        <f t="shared" ref="B31:H31" si="3">B30/$B6</f>
        <v>0</v>
      </c>
      <c r="C31" s="47">
        <f t="shared" si="3"/>
        <v>0</v>
      </c>
      <c r="D31" s="47">
        <f t="shared" si="3"/>
        <v>0</v>
      </c>
      <c r="E31" s="47">
        <f t="shared" si="3"/>
        <v>0</v>
      </c>
      <c r="F31" s="47">
        <f t="shared" si="3"/>
        <v>0</v>
      </c>
      <c r="G31" s="47">
        <f t="shared" si="3"/>
        <v>0</v>
      </c>
      <c r="H31" s="47">
        <f t="shared" si="3"/>
        <v>0</v>
      </c>
      <c r="I31" s="47"/>
      <c r="J31" s="52">
        <f>SUM(SUM(J12:J29))</f>
        <v>0</v>
      </c>
    </row>
  </sheetData>
  <sheetProtection sheet="1" objects="1" scenarios="1"/>
  <printOptions horizontalCentered="1" verticalCentered="1" gridLinesSet="0"/>
  <pageMargins left="0.25" right="0.25" top="0.25" bottom="0.5" header="0.25" footer="0"/>
  <pageSetup scale="94" orientation="landscape" horizontalDpi="4294967292" verticalDpi="300" r:id="rId1"/>
  <headerFooter alignWithMargins="0">
    <oddFooter>&amp;CPage 10A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J35"/>
  <sheetViews>
    <sheetView showGridLines="0" zoomScale="75" workbookViewId="0">
      <selection activeCell="M33" sqref="M33"/>
    </sheetView>
  </sheetViews>
  <sheetFormatPr defaultRowHeight="12.75" x14ac:dyDescent="0.2"/>
  <cols>
    <col min="1" max="1" width="18.5703125" style="36" customWidth="1"/>
    <col min="2" max="2" width="20" style="36" customWidth="1"/>
    <col min="3" max="7" width="12.28515625" style="36" customWidth="1"/>
    <col min="8" max="8" width="9.7109375" style="36" customWidth="1"/>
    <col min="9" max="9" width="14" style="4" customWidth="1"/>
    <col min="10" max="10" width="12.28515625" style="3" customWidth="1"/>
  </cols>
  <sheetData>
    <row r="1" spans="1:10" s="5" customFormat="1" ht="15.75" x14ac:dyDescent="0.25">
      <c r="A1" s="77" t="s">
        <v>59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s="22" customFormat="1" ht="15.95" customHeight="1" x14ac:dyDescent="0.2">
      <c r="A2" s="80" t="s">
        <v>60</v>
      </c>
      <c r="B2" s="81" t="s">
        <v>61</v>
      </c>
      <c r="C2" s="81" t="s">
        <v>62</v>
      </c>
      <c r="D2" s="81"/>
      <c r="E2" s="81"/>
      <c r="F2" s="81" t="s">
        <v>63</v>
      </c>
      <c r="G2" s="81"/>
      <c r="H2" s="81"/>
      <c r="I2" s="81" t="s">
        <v>64</v>
      </c>
      <c r="J2" s="81" t="s">
        <v>65</v>
      </c>
    </row>
    <row r="3" spans="1:10" s="29" customFormat="1" ht="17.100000000000001" customHeight="1" x14ac:dyDescent="0.2">
      <c r="A3" s="66"/>
      <c r="B3" s="67"/>
      <c r="C3" s="68"/>
      <c r="D3" s="68"/>
      <c r="E3" s="68"/>
      <c r="F3" s="69"/>
      <c r="G3" s="68"/>
      <c r="H3" s="68"/>
      <c r="I3" s="70"/>
      <c r="J3" s="204"/>
    </row>
    <row r="4" spans="1:10" s="29" customFormat="1" ht="17.100000000000001" customHeight="1" x14ac:dyDescent="0.2">
      <c r="A4" s="66"/>
      <c r="B4" s="67"/>
      <c r="C4" s="68"/>
      <c r="D4" s="68"/>
      <c r="E4" s="68"/>
      <c r="F4" s="69"/>
      <c r="G4" s="68"/>
      <c r="H4" s="68"/>
      <c r="I4" s="70"/>
      <c r="J4" s="204"/>
    </row>
    <row r="5" spans="1:10" s="29" customFormat="1" ht="17.100000000000001" customHeight="1" x14ac:dyDescent="0.2">
      <c r="A5" s="66"/>
      <c r="B5" s="67"/>
      <c r="C5" s="68"/>
      <c r="D5" s="68"/>
      <c r="E5" s="68"/>
      <c r="F5" s="69"/>
      <c r="G5" s="68"/>
      <c r="H5" s="68"/>
      <c r="I5" s="70"/>
      <c r="J5" s="204"/>
    </row>
    <row r="6" spans="1:10" s="29" customFormat="1" ht="17.100000000000001" customHeight="1" x14ac:dyDescent="0.2">
      <c r="A6" s="66"/>
      <c r="B6" s="67"/>
      <c r="C6" s="68"/>
      <c r="D6" s="68"/>
      <c r="E6" s="68"/>
      <c r="F6" s="69"/>
      <c r="G6" s="68"/>
      <c r="H6" s="68"/>
      <c r="I6" s="70"/>
      <c r="J6" s="204"/>
    </row>
    <row r="7" spans="1:10" s="29" customFormat="1" ht="17.100000000000001" customHeight="1" x14ac:dyDescent="0.2">
      <c r="A7" s="66"/>
      <c r="B7" s="67"/>
      <c r="C7" s="68"/>
      <c r="D7" s="68"/>
      <c r="E7" s="68"/>
      <c r="F7" s="69"/>
      <c r="G7" s="68"/>
      <c r="H7" s="68"/>
      <c r="I7" s="70"/>
      <c r="J7" s="204"/>
    </row>
    <row r="8" spans="1:10" s="29" customFormat="1" ht="17.100000000000001" customHeight="1" x14ac:dyDescent="0.2">
      <c r="A8" s="66"/>
      <c r="B8" s="67"/>
      <c r="C8" s="68"/>
      <c r="D8" s="68"/>
      <c r="E8" s="68"/>
      <c r="F8" s="69"/>
      <c r="G8" s="68"/>
      <c r="H8" s="68"/>
      <c r="I8" s="70"/>
      <c r="J8" s="204"/>
    </row>
    <row r="9" spans="1:10" s="29" customFormat="1" ht="17.100000000000001" customHeight="1" x14ac:dyDescent="0.2">
      <c r="A9" s="66"/>
      <c r="B9" s="67"/>
      <c r="C9" s="68"/>
      <c r="D9" s="68"/>
      <c r="E9" s="68"/>
      <c r="F9" s="69"/>
      <c r="G9" s="68"/>
      <c r="H9" s="68"/>
      <c r="I9" s="70"/>
      <c r="J9" s="204"/>
    </row>
    <row r="10" spans="1:10" s="29" customFormat="1" ht="17.100000000000001" customHeight="1" x14ac:dyDescent="0.2">
      <c r="A10" s="66"/>
      <c r="B10" s="67"/>
      <c r="C10" s="68"/>
      <c r="D10" s="68"/>
      <c r="E10" s="68"/>
      <c r="F10" s="69"/>
      <c r="G10" s="68"/>
      <c r="H10" s="68"/>
      <c r="I10" s="70"/>
      <c r="J10" s="204"/>
    </row>
    <row r="11" spans="1:10" s="29" customFormat="1" ht="17.100000000000001" customHeight="1" x14ac:dyDescent="0.2">
      <c r="A11" s="66"/>
      <c r="B11" s="67"/>
      <c r="C11" s="68"/>
      <c r="D11" s="68"/>
      <c r="E11" s="68"/>
      <c r="F11" s="69"/>
      <c r="G11" s="68"/>
      <c r="H11" s="68"/>
      <c r="I11" s="70"/>
      <c r="J11" s="204"/>
    </row>
    <row r="12" spans="1:10" s="29" customFormat="1" ht="17.100000000000001" customHeight="1" x14ac:dyDescent="0.2">
      <c r="A12" s="66"/>
      <c r="B12" s="67"/>
      <c r="C12" s="68"/>
      <c r="D12" s="68"/>
      <c r="E12" s="68"/>
      <c r="F12" s="69"/>
      <c r="G12" s="68"/>
      <c r="H12" s="68"/>
      <c r="I12" s="70"/>
      <c r="J12" s="204"/>
    </row>
    <row r="13" spans="1:10" s="29" customFormat="1" ht="17.100000000000001" customHeight="1" x14ac:dyDescent="0.2">
      <c r="A13" s="66"/>
      <c r="B13" s="67"/>
      <c r="C13" s="68"/>
      <c r="D13" s="68"/>
      <c r="E13" s="68"/>
      <c r="F13" s="69"/>
      <c r="G13" s="68"/>
      <c r="H13" s="68"/>
      <c r="I13" s="70"/>
      <c r="J13" s="204"/>
    </row>
    <row r="14" spans="1:10" s="29" customFormat="1" ht="17.100000000000001" customHeight="1" x14ac:dyDescent="0.2">
      <c r="A14" s="66"/>
      <c r="B14" s="67"/>
      <c r="C14" s="68"/>
      <c r="D14" s="68"/>
      <c r="E14" s="68"/>
      <c r="F14" s="69"/>
      <c r="G14" s="68"/>
      <c r="H14" s="68"/>
      <c r="I14" s="70"/>
      <c r="J14" s="204"/>
    </row>
    <row r="15" spans="1:10" s="29" customFormat="1" ht="17.100000000000001" customHeight="1" x14ac:dyDescent="0.2">
      <c r="A15" s="66"/>
      <c r="B15" s="67"/>
      <c r="C15" s="68"/>
      <c r="D15" s="68"/>
      <c r="E15" s="68"/>
      <c r="F15" s="69"/>
      <c r="G15" s="68"/>
      <c r="H15" s="68"/>
      <c r="I15" s="70"/>
      <c r="J15" s="204"/>
    </row>
    <row r="16" spans="1:10" s="29" customFormat="1" ht="17.100000000000001" customHeight="1" x14ac:dyDescent="0.2">
      <c r="A16" s="66"/>
      <c r="B16" s="67"/>
      <c r="C16" s="68"/>
      <c r="D16" s="68"/>
      <c r="E16" s="68"/>
      <c r="F16" s="69"/>
      <c r="G16" s="68"/>
      <c r="H16" s="68"/>
      <c r="I16" s="70"/>
      <c r="J16" s="204"/>
    </row>
    <row r="17" spans="1:10" s="29" customFormat="1" ht="17.100000000000001" customHeight="1" x14ac:dyDescent="0.2">
      <c r="A17" s="66"/>
      <c r="B17" s="67"/>
      <c r="C17" s="68"/>
      <c r="D17" s="68"/>
      <c r="E17" s="68"/>
      <c r="F17" s="69"/>
      <c r="G17" s="68"/>
      <c r="H17" s="68"/>
      <c r="I17" s="70"/>
      <c r="J17" s="204"/>
    </row>
    <row r="18" spans="1:10" s="29" customFormat="1" ht="17.100000000000001" customHeight="1" x14ac:dyDescent="0.2">
      <c r="A18" s="66"/>
      <c r="B18" s="67"/>
      <c r="C18" s="68"/>
      <c r="D18" s="68"/>
      <c r="E18" s="68"/>
      <c r="F18" s="69"/>
      <c r="G18" s="68"/>
      <c r="H18" s="68"/>
      <c r="I18" s="70"/>
      <c r="J18" s="204"/>
    </row>
    <row r="19" spans="1:10" s="29" customFormat="1" ht="17.100000000000001" customHeight="1" x14ac:dyDescent="0.2">
      <c r="A19" s="66"/>
      <c r="B19" s="67"/>
      <c r="C19" s="68"/>
      <c r="D19" s="68"/>
      <c r="E19" s="68"/>
      <c r="F19" s="69"/>
      <c r="G19" s="68"/>
      <c r="H19" s="68"/>
      <c r="I19" s="70"/>
      <c r="J19" s="204"/>
    </row>
    <row r="20" spans="1:10" s="29" customFormat="1" ht="17.100000000000001" customHeight="1" x14ac:dyDescent="0.2">
      <c r="A20" s="66"/>
      <c r="B20" s="67"/>
      <c r="C20" s="68"/>
      <c r="D20" s="68"/>
      <c r="E20" s="68"/>
      <c r="F20" s="69"/>
      <c r="G20" s="68"/>
      <c r="H20" s="68"/>
      <c r="I20" s="70"/>
      <c r="J20" s="204"/>
    </row>
    <row r="21" spans="1:10" s="29" customFormat="1" ht="17.100000000000001" customHeight="1" x14ac:dyDescent="0.2">
      <c r="A21" s="66"/>
      <c r="B21" s="67"/>
      <c r="C21" s="68"/>
      <c r="D21" s="68"/>
      <c r="E21" s="68"/>
      <c r="F21" s="69"/>
      <c r="G21" s="68"/>
      <c r="H21" s="68"/>
      <c r="I21" s="70"/>
      <c r="J21" s="204"/>
    </row>
    <row r="22" spans="1:10" s="29" customFormat="1" ht="17.100000000000001" customHeight="1" x14ac:dyDescent="0.2">
      <c r="A22" s="66"/>
      <c r="B22" s="67"/>
      <c r="C22" s="68"/>
      <c r="D22" s="68"/>
      <c r="E22" s="68"/>
      <c r="F22" s="69"/>
      <c r="G22" s="68"/>
      <c r="H22" s="68"/>
      <c r="I22" s="70"/>
      <c r="J22" s="204"/>
    </row>
    <row r="23" spans="1:10" s="29" customFormat="1" ht="17.100000000000001" customHeight="1" x14ac:dyDescent="0.2">
      <c r="A23" s="66"/>
      <c r="B23" s="67"/>
      <c r="C23" s="68"/>
      <c r="D23" s="68"/>
      <c r="E23" s="68"/>
      <c r="F23" s="69"/>
      <c r="G23" s="68"/>
      <c r="H23" s="68"/>
      <c r="I23" s="70"/>
      <c r="J23" s="204"/>
    </row>
    <row r="24" spans="1:10" s="29" customFormat="1" ht="17.100000000000001" customHeight="1" x14ac:dyDescent="0.2">
      <c r="A24" s="66"/>
      <c r="B24" s="67"/>
      <c r="C24" s="68"/>
      <c r="D24" s="68"/>
      <c r="E24" s="68"/>
      <c r="F24" s="69"/>
      <c r="G24" s="68"/>
      <c r="H24" s="68"/>
      <c r="I24" s="70"/>
      <c r="J24" s="204"/>
    </row>
    <row r="25" spans="1:10" s="29" customFormat="1" ht="17.100000000000001" customHeight="1" x14ac:dyDescent="0.2">
      <c r="A25" s="66"/>
      <c r="B25" s="67"/>
      <c r="C25" s="68"/>
      <c r="D25" s="68"/>
      <c r="E25" s="68"/>
      <c r="F25" s="69"/>
      <c r="G25" s="68"/>
      <c r="H25" s="68"/>
      <c r="I25" s="70"/>
      <c r="J25" s="204"/>
    </row>
    <row r="26" spans="1:10" s="29" customFormat="1" ht="17.100000000000001" customHeight="1" thickBot="1" x14ac:dyDescent="0.25">
      <c r="A26" s="32"/>
      <c r="B26" s="30"/>
      <c r="C26" s="33"/>
      <c r="D26" s="33"/>
      <c r="E26" s="33"/>
      <c r="F26" s="34"/>
      <c r="G26" s="33"/>
      <c r="H26" s="33"/>
      <c r="I26" s="31"/>
      <c r="J26" s="205"/>
    </row>
    <row r="27" spans="1:10" s="37" customFormat="1" ht="17.100000000000001" customHeight="1" thickTop="1" thickBot="1" x14ac:dyDescent="0.25">
      <c r="A27" s="23" t="s">
        <v>66</v>
      </c>
      <c r="B27" s="24"/>
      <c r="C27" s="24"/>
      <c r="D27" s="24"/>
      <c r="E27" s="24"/>
      <c r="F27" s="25"/>
      <c r="G27" s="25" t="s">
        <v>67</v>
      </c>
      <c r="H27" s="25"/>
      <c r="I27" s="24"/>
      <c r="J27" s="207"/>
    </row>
    <row r="28" spans="1:10" s="18" customFormat="1" ht="17.100000000000001" customHeight="1" thickTop="1" x14ac:dyDescent="0.2">
      <c r="A28" s="69" t="s">
        <v>107</v>
      </c>
      <c r="B28" s="68"/>
      <c r="C28" s="68"/>
      <c r="D28" s="68"/>
      <c r="E28" s="68"/>
      <c r="F28" s="71"/>
      <c r="G28" s="68"/>
      <c r="H28" s="68"/>
      <c r="I28" s="68"/>
      <c r="J28" s="206"/>
    </row>
    <row r="29" spans="1:10" s="18" customFormat="1" ht="17.100000000000001" customHeight="1" x14ac:dyDescent="0.2">
      <c r="A29" s="69" t="s">
        <v>108</v>
      </c>
      <c r="B29" s="68"/>
      <c r="C29" s="68"/>
      <c r="D29" s="68"/>
      <c r="E29" s="68"/>
      <c r="F29" s="71"/>
      <c r="G29" s="68"/>
      <c r="H29" s="68"/>
      <c r="I29" s="68"/>
      <c r="J29" s="206"/>
    </row>
    <row r="30" spans="1:10" s="18" customFormat="1" ht="17.100000000000001" customHeight="1" x14ac:dyDescent="0.2">
      <c r="A30" s="69" t="s">
        <v>109</v>
      </c>
      <c r="B30" s="68"/>
      <c r="C30" s="68"/>
      <c r="D30" s="68"/>
      <c r="E30" s="68"/>
      <c r="F30" s="71"/>
      <c r="G30" s="68"/>
      <c r="H30" s="68"/>
      <c r="I30" s="68"/>
      <c r="J30" s="206"/>
    </row>
    <row r="31" spans="1:10" s="18" customFormat="1" ht="17.100000000000001" customHeight="1" x14ac:dyDescent="0.2">
      <c r="A31" s="69"/>
      <c r="B31" s="68"/>
      <c r="C31" s="68"/>
      <c r="D31" s="68"/>
      <c r="E31" s="68"/>
      <c r="F31" s="71"/>
      <c r="G31" s="68"/>
      <c r="H31" s="68"/>
      <c r="I31" s="68"/>
      <c r="J31" s="206"/>
    </row>
    <row r="32" spans="1:10" s="18" customFormat="1" ht="17.100000000000001" customHeight="1" x14ac:dyDescent="0.2">
      <c r="A32" s="69"/>
      <c r="B32" s="68"/>
      <c r="C32" s="68"/>
      <c r="D32" s="68"/>
      <c r="E32" s="68"/>
      <c r="F32" s="71"/>
      <c r="G32" s="68"/>
      <c r="H32" s="68"/>
      <c r="I32" s="68"/>
      <c r="J32" s="206"/>
    </row>
    <row r="35" spans="1:10" s="19" customFormat="1" ht="11.25" x14ac:dyDescent="0.2">
      <c r="A35" s="35"/>
      <c r="B35" s="35"/>
      <c r="C35" s="35"/>
      <c r="D35" s="35"/>
      <c r="E35" s="35"/>
      <c r="F35" s="35"/>
      <c r="G35" s="35"/>
      <c r="H35" s="35"/>
      <c r="I35" s="20"/>
      <c r="J35" s="21"/>
    </row>
  </sheetData>
  <sheetProtection sheet="1" objects="1" scenarios="1"/>
  <printOptions horizontalCentered="1" verticalCentered="1" gridLinesSet="0"/>
  <pageMargins left="0.23622047244094499" right="0.23622047244094499" top="0.23622047244094499" bottom="0.43307086614173201" header="0.511811023622047" footer="0.31496062992126"/>
  <pageSetup scale="99" orientation="landscape" horizontalDpi="4294967292" verticalDpi="300" r:id="rId1"/>
  <headerFooter alignWithMargins="0">
    <oddFooter>&amp;CPage 10B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20</vt:i4>
      </vt:variant>
    </vt:vector>
  </HeadingPairs>
  <TitlesOfParts>
    <vt:vector size="42" baseType="lpstr">
      <vt:lpstr>Set Up</vt:lpstr>
      <vt:lpstr>TER-SUM</vt:lpstr>
      <vt:lpstr>TER-1</vt:lpstr>
      <vt:lpstr>TER-1B</vt:lpstr>
      <vt:lpstr>TER-2</vt:lpstr>
      <vt:lpstr>TER-2B</vt:lpstr>
      <vt:lpstr>TER-3</vt:lpstr>
      <vt:lpstr>TER-3B</vt:lpstr>
      <vt:lpstr>TER-4</vt:lpstr>
      <vt:lpstr>TER-4B</vt:lpstr>
      <vt:lpstr>TER-5</vt:lpstr>
      <vt:lpstr>TER-5B</vt:lpstr>
      <vt:lpstr>TER-6</vt:lpstr>
      <vt:lpstr>TER-6B</vt:lpstr>
      <vt:lpstr>TER-7</vt:lpstr>
      <vt:lpstr>TER-7B</vt:lpstr>
      <vt:lpstr>TER-8</vt:lpstr>
      <vt:lpstr>TER-8B</vt:lpstr>
      <vt:lpstr>TER-9</vt:lpstr>
      <vt:lpstr>TER-9B</vt:lpstr>
      <vt:lpstr>TER-10</vt:lpstr>
      <vt:lpstr>TER-10B</vt:lpstr>
      <vt:lpstr>'TER-1'!Print_Area</vt:lpstr>
      <vt:lpstr>'TER-10'!Print_Area</vt:lpstr>
      <vt:lpstr>'TER-10B'!Print_Area</vt:lpstr>
      <vt:lpstr>'TER-1B'!Print_Area</vt:lpstr>
      <vt:lpstr>'TER-2'!Print_Area</vt:lpstr>
      <vt:lpstr>'TER-2B'!Print_Area</vt:lpstr>
      <vt:lpstr>'TER-3'!Print_Area</vt:lpstr>
      <vt:lpstr>'TER-3B'!Print_Area</vt:lpstr>
      <vt:lpstr>'TER-4'!Print_Area</vt:lpstr>
      <vt:lpstr>'TER-4B'!Print_Area</vt:lpstr>
      <vt:lpstr>'TER-5'!Print_Area</vt:lpstr>
      <vt:lpstr>'TER-5B'!Print_Area</vt:lpstr>
      <vt:lpstr>'TER-6'!Print_Area</vt:lpstr>
      <vt:lpstr>'TER-6B'!Print_Area</vt:lpstr>
      <vt:lpstr>'TER-7'!Print_Area</vt:lpstr>
      <vt:lpstr>'TER-7B'!Print_Area</vt:lpstr>
      <vt:lpstr>'TER-8'!Print_Area</vt:lpstr>
      <vt:lpstr>'TER-8B'!Print_Area</vt:lpstr>
      <vt:lpstr>'TER-9'!Print_Area</vt:lpstr>
      <vt:lpstr>'TER-9B'!Print_Area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Form</dc:title>
  <dc:creator>Doug Creel</dc:creator>
  <cp:lastModifiedBy>Keith Martin</cp:lastModifiedBy>
  <cp:lastPrinted>2013-06-18T16:54:52Z</cp:lastPrinted>
  <dcterms:created xsi:type="dcterms:W3CDTF">1996-08-28T12:54:24Z</dcterms:created>
  <dcterms:modified xsi:type="dcterms:W3CDTF">2013-06-18T16:56:22Z</dcterms:modified>
</cp:coreProperties>
</file>